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InkAnnotation="0" defaultThemeVersion="124226"/>
  <mc:AlternateContent xmlns:mc="http://schemas.openxmlformats.org/markup-compatibility/2006">
    <mc:Choice Requires="x15">
      <x15ac:absPath xmlns:x15ac="http://schemas.microsoft.com/office/spreadsheetml/2010/11/ac" url="V:\Alle unsere Dateien\IFI Initiative für Intensivpädagogik\Intranet\Dokumente\Übernachtungslisten\"/>
    </mc:Choice>
  </mc:AlternateContent>
  <xr:revisionPtr revIDLastSave="0" documentId="13_ncr:1_{92F5F7FD-2DC3-4945-B9F7-8CB7455EE4F6}" xr6:coauthVersionLast="36" xr6:coauthVersionMax="36" xr10:uidLastSave="{00000000-0000-0000-0000-000000000000}"/>
  <bookViews>
    <workbookView xWindow="0" yWindow="0" windowWidth="28800" windowHeight="12225" xr2:uid="{00000000-000D-0000-FFFF-FFFF00000000}"/>
  </bookViews>
  <sheets>
    <sheet name="Formular" sheetId="2" r:id="rId1"/>
    <sheet name="Beispiel mit Erklärung" sheetId="3" r:id="rId2"/>
  </sheets>
  <calcPr calcId="191029"/>
</workbook>
</file>

<file path=xl/calcChain.xml><?xml version="1.0" encoding="utf-8"?>
<calcChain xmlns="http://schemas.openxmlformats.org/spreadsheetml/2006/main">
  <c r="B57" i="2" l="1"/>
  <c r="E48" i="2" l="1"/>
  <c r="M64" i="2"/>
  <c r="M63" i="2"/>
  <c r="M62" i="2"/>
  <c r="L62" i="3"/>
  <c r="E67" i="3"/>
  <c r="L64" i="3"/>
  <c r="G64" i="3"/>
  <c r="F64" i="3"/>
  <c r="E64" i="3"/>
  <c r="D64" i="3"/>
  <c r="C64" i="3"/>
  <c r="B64" i="3"/>
  <c r="L63" i="3"/>
  <c r="G63" i="3"/>
  <c r="F63" i="3"/>
  <c r="E63" i="3"/>
  <c r="D63" i="3"/>
  <c r="C63" i="3"/>
  <c r="I63" i="3"/>
  <c r="B63" i="3"/>
  <c r="G62" i="3"/>
  <c r="F62" i="3"/>
  <c r="E62" i="3"/>
  <c r="D62" i="3"/>
  <c r="C62" i="3"/>
  <c r="B62" i="3"/>
  <c r="L61" i="3"/>
  <c r="G61" i="3"/>
  <c r="F61" i="3"/>
  <c r="E61" i="3"/>
  <c r="D61" i="3"/>
  <c r="C61" i="3"/>
  <c r="B61" i="3"/>
  <c r="L60" i="3"/>
  <c r="G60" i="3"/>
  <c r="I60" i="3" s="1"/>
  <c r="F60" i="3"/>
  <c r="E60" i="3"/>
  <c r="D60" i="3"/>
  <c r="C60" i="3"/>
  <c r="B60" i="3"/>
  <c r="L59" i="3"/>
  <c r="G59" i="3"/>
  <c r="F59" i="3"/>
  <c r="E59" i="3"/>
  <c r="D59" i="3"/>
  <c r="C59" i="3"/>
  <c r="B59" i="3"/>
  <c r="L58" i="3"/>
  <c r="G58" i="3"/>
  <c r="F58" i="3"/>
  <c r="E58" i="3"/>
  <c r="I58" i="3" s="1"/>
  <c r="D58" i="3"/>
  <c r="C58" i="3"/>
  <c r="B58" i="3"/>
  <c r="L57" i="3"/>
  <c r="G57" i="3"/>
  <c r="F57" i="3"/>
  <c r="E57" i="3"/>
  <c r="D57" i="3"/>
  <c r="I57" i="3" s="1"/>
  <c r="C57" i="3"/>
  <c r="B57" i="3"/>
  <c r="L56" i="3"/>
  <c r="G56" i="3"/>
  <c r="F56" i="3"/>
  <c r="E56" i="3"/>
  <c r="D56" i="3"/>
  <c r="C56" i="3"/>
  <c r="I56" i="3" s="1"/>
  <c r="B56" i="3"/>
  <c r="L55" i="3"/>
  <c r="G55" i="3"/>
  <c r="F55" i="3"/>
  <c r="E55" i="3"/>
  <c r="D55" i="3"/>
  <c r="C55" i="3"/>
  <c r="B55" i="3"/>
  <c r="E48" i="3"/>
  <c r="D48" i="3"/>
  <c r="E47" i="3"/>
  <c r="D47" i="3"/>
  <c r="M61" i="2"/>
  <c r="M60" i="2"/>
  <c r="M59" i="2"/>
  <c r="M58" i="2"/>
  <c r="M57" i="2"/>
  <c r="M56" i="2"/>
  <c r="D57" i="2"/>
  <c r="C55" i="2"/>
  <c r="E47" i="2"/>
  <c r="D47" i="2"/>
  <c r="D48" i="2"/>
  <c r="M55" i="2"/>
  <c r="G64" i="2"/>
  <c r="F64" i="2"/>
  <c r="E64" i="2"/>
  <c r="D64" i="2"/>
  <c r="C64" i="2"/>
  <c r="G63" i="2"/>
  <c r="F63" i="2"/>
  <c r="E63" i="2"/>
  <c r="D63" i="2"/>
  <c r="C63" i="2"/>
  <c r="G62" i="2"/>
  <c r="F62" i="2"/>
  <c r="E62" i="2"/>
  <c r="D62" i="2"/>
  <c r="C62" i="2"/>
  <c r="G61" i="2"/>
  <c r="F61" i="2"/>
  <c r="E61" i="2"/>
  <c r="D61" i="2"/>
  <c r="C61" i="2"/>
  <c r="B64" i="2"/>
  <c r="B63" i="2"/>
  <c r="B62" i="2"/>
  <c r="B61" i="2"/>
  <c r="B60" i="2"/>
  <c r="B59" i="2"/>
  <c r="B58" i="2"/>
  <c r="B56" i="2"/>
  <c r="B55" i="2"/>
  <c r="F60" i="2"/>
  <c r="F59" i="2"/>
  <c r="F58" i="2"/>
  <c r="F57" i="2"/>
  <c r="F56" i="2"/>
  <c r="F55" i="2"/>
  <c r="C60" i="2"/>
  <c r="C59" i="2"/>
  <c r="C58" i="2"/>
  <c r="C57" i="2"/>
  <c r="C56" i="2"/>
  <c r="D67" i="2"/>
  <c r="G60" i="2"/>
  <c r="G59" i="2"/>
  <c r="G58" i="2"/>
  <c r="G57" i="2"/>
  <c r="G56" i="2"/>
  <c r="E60" i="2"/>
  <c r="E59" i="2"/>
  <c r="E58" i="2"/>
  <c r="E57" i="2"/>
  <c r="E56" i="2"/>
  <c r="D60" i="2"/>
  <c r="D59" i="2"/>
  <c r="D58" i="2"/>
  <c r="D56" i="2"/>
  <c r="D55" i="2"/>
  <c r="E55" i="2"/>
  <c r="G55" i="2"/>
  <c r="I61" i="3"/>
  <c r="I62" i="3"/>
  <c r="I55" i="3"/>
  <c r="I59" i="3"/>
  <c r="I64" i="3"/>
  <c r="K55" i="3" l="1"/>
  <c r="K58" i="3"/>
  <c r="K60" i="3"/>
  <c r="I65" i="3"/>
  <c r="K63" i="3" s="1"/>
  <c r="J55" i="2"/>
  <c r="J63" i="2"/>
  <c r="J58" i="2"/>
  <c r="J60" i="2"/>
  <c r="J56" i="2"/>
  <c r="J61" i="2"/>
  <c r="J64" i="2"/>
  <c r="J57" i="2"/>
  <c r="J59" i="2"/>
  <c r="J62" i="2"/>
  <c r="K65" i="3" l="1"/>
  <c r="K57" i="3"/>
  <c r="K64" i="3"/>
  <c r="K56" i="3"/>
  <c r="K59" i="3"/>
  <c r="K61" i="3"/>
  <c r="K62" i="3"/>
  <c r="J65" i="2"/>
  <c r="L55" i="2" l="1"/>
  <c r="L64" i="2"/>
  <c r="L62" i="2"/>
  <c r="L57" i="2"/>
  <c r="L63" i="2"/>
  <c r="L60" i="2"/>
  <c r="L59" i="2"/>
  <c r="L61" i="2"/>
  <c r="L56" i="2"/>
  <c r="L58" i="2"/>
  <c r="L6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Lena Itjes</author>
  </authors>
  <commentList>
    <comment ref="I6" authorId="0" shapeId="0" xr:uid="{00000000-0006-0000-0100-000001000000}">
      <text>
        <r>
          <rPr>
            <b/>
            <sz val="12"/>
            <color indexed="81"/>
            <rFont val="Tahoma"/>
            <family val="2"/>
          </rPr>
          <t>Lena Itjes:</t>
        </r>
        <r>
          <rPr>
            <sz val="12"/>
            <color indexed="81"/>
            <rFont val="Tahoma"/>
            <family val="2"/>
          </rPr>
          <t xml:space="preserve">
Wichtig - die </t>
        </r>
        <r>
          <rPr>
            <b/>
            <sz val="12"/>
            <color indexed="81"/>
            <rFont val="Tahoma"/>
            <family val="2"/>
          </rPr>
          <t>grauen Felder</t>
        </r>
        <r>
          <rPr>
            <sz val="12"/>
            <color indexed="81"/>
            <rFont val="Tahoma"/>
            <family val="2"/>
          </rPr>
          <t xml:space="preserve"> jeden Monat entsprechend aktualisieren!</t>
        </r>
      </text>
    </comment>
    <comment ref="E14" authorId="0" shapeId="0" xr:uid="{00000000-0006-0000-0100-000002000000}">
      <text>
        <r>
          <rPr>
            <b/>
            <sz val="9"/>
            <color indexed="81"/>
            <rFont val="Tahoma"/>
            <family val="2"/>
          </rPr>
          <t>Lena Itjes:</t>
        </r>
        <r>
          <rPr>
            <sz val="9"/>
            <color indexed="81"/>
            <rFont val="Tahoma"/>
            <family val="2"/>
          </rPr>
          <t xml:space="preserve">
Im Anschluss an die MAB wurde noch gemeinsam Großputz gemacht. Silke, Gerda und Benni waren insg. länger als 6 Std. da</t>
        </r>
      </text>
    </comment>
    <comment ref="J18" authorId="0" shapeId="0" xr:uid="{00000000-0006-0000-0100-000003000000}">
      <text>
        <r>
          <rPr>
            <b/>
            <sz val="9"/>
            <color indexed="81"/>
            <rFont val="Tahoma"/>
            <family val="2"/>
          </rPr>
          <t>Lena Itjes:</t>
        </r>
        <r>
          <rPr>
            <sz val="9"/>
            <color indexed="81"/>
            <rFont val="Tahoma"/>
            <family val="2"/>
          </rPr>
          <t xml:space="preserve">
hier einfach nix eintragen, wenn alle MA erfasst sind</t>
        </r>
      </text>
    </comment>
    <comment ref="F22" authorId="0" shapeId="0" xr:uid="{00000000-0006-0000-0100-000004000000}">
      <text>
        <r>
          <rPr>
            <b/>
            <sz val="9"/>
            <color indexed="81"/>
            <rFont val="Tahoma"/>
            <family val="2"/>
          </rPr>
          <t>Lena Itjes:</t>
        </r>
        <r>
          <rPr>
            <sz val="9"/>
            <color indexed="81"/>
            <rFont val="Tahoma"/>
            <family val="2"/>
          </rPr>
          <t xml:space="preserve">
Benni war wg. Krise zusätzlich da.</t>
        </r>
      </text>
    </comment>
    <comment ref="E25" authorId="0" shapeId="0" xr:uid="{00000000-0006-0000-0100-000005000000}">
      <text>
        <r>
          <rPr>
            <b/>
            <sz val="9"/>
            <color indexed="81"/>
            <rFont val="Tahoma"/>
            <family val="2"/>
          </rPr>
          <t>Lena Itjes:</t>
        </r>
        <r>
          <rPr>
            <sz val="9"/>
            <color indexed="81"/>
            <rFont val="Tahoma"/>
            <family val="2"/>
          </rPr>
          <t xml:space="preserve">
Helmut macht samstags immer 6,5 Std. Einzel-betreuung</t>
        </r>
      </text>
    </comment>
    <comment ref="B29" authorId="0" shapeId="0" xr:uid="{00000000-0006-0000-0100-000006000000}">
      <text>
        <r>
          <rPr>
            <b/>
            <sz val="9"/>
            <color indexed="81"/>
            <rFont val="Tahoma"/>
            <family val="2"/>
          </rPr>
          <t>Lena Itjes:</t>
        </r>
        <r>
          <rPr>
            <sz val="9"/>
            <color indexed="81"/>
            <rFont val="Tahoma"/>
            <family val="2"/>
          </rPr>
          <t xml:space="preserve">
Mareike arbeitet eigentlich in einem anderen Projekt, hat aber als Teamtagvertretung einen Dienst übernommen</t>
        </r>
      </text>
    </comment>
    <comment ref="D36" authorId="0" shapeId="0" xr:uid="{00000000-0006-0000-0100-000007000000}">
      <text>
        <r>
          <rPr>
            <b/>
            <sz val="9"/>
            <color indexed="81"/>
            <rFont val="Tahoma"/>
            <family val="2"/>
          </rPr>
          <t>Lena Itjes:</t>
        </r>
        <r>
          <rPr>
            <sz val="9"/>
            <color indexed="81"/>
            <rFont val="Tahoma"/>
            <family val="2"/>
          </rPr>
          <t xml:space="preserve">
Rosi ist PL und täglich über 6 Std. im Projekt</t>
        </r>
      </text>
    </comment>
    <comment ref="C38" authorId="0" shapeId="0" xr:uid="{00000000-0006-0000-0100-000008000000}">
      <text>
        <r>
          <rPr>
            <b/>
            <sz val="9"/>
            <color indexed="81"/>
            <rFont val="Tahoma"/>
            <family val="2"/>
          </rPr>
          <t>Lena Itjes:</t>
        </r>
        <r>
          <rPr>
            <sz val="9"/>
            <color indexed="81"/>
            <rFont val="Tahoma"/>
            <family val="2"/>
          </rPr>
          <t xml:space="preserve">
Gilla wird eingearbeitet und hat einen Dienst begleitet.</t>
        </r>
      </text>
    </comment>
    <comment ref="D55" authorId="0" shapeId="0" xr:uid="{00000000-0006-0000-0100-000009000000}">
      <text>
        <r>
          <rPr>
            <b/>
            <sz val="9"/>
            <color indexed="81"/>
            <rFont val="Tahoma"/>
            <family val="2"/>
          </rPr>
          <t>Lena Itjes:</t>
        </r>
        <r>
          <rPr>
            <sz val="9"/>
            <color indexed="81"/>
            <rFont val="Tahoma"/>
            <family val="2"/>
          </rPr>
          <t xml:space="preserve">
hier werden die oben eingtragenen Dienste gezählt und mit dem Faktor multipliziert</t>
        </r>
      </text>
    </comment>
    <comment ref="E67" authorId="0" shapeId="0" xr:uid="{00000000-0006-0000-0100-00000A000000}">
      <text>
        <r>
          <rPr>
            <b/>
            <sz val="9"/>
            <color indexed="81"/>
            <rFont val="Tahoma"/>
            <family val="2"/>
          </rPr>
          <t>Lena Itjes:</t>
        </r>
        <r>
          <rPr>
            <sz val="9"/>
            <color indexed="81"/>
            <rFont val="Tahoma"/>
            <family val="2"/>
          </rPr>
          <t xml:space="preserve">
Der insg. zu leistende Betrag, wird durch die Gesmatzahl (hier 38,8) geteilt, dieser Faktor wird dann mit der indiv. Dienstsumme (bei Silke z.B. 4,3) multipliziert und ergibt den zu leistenden Betrag </t>
        </r>
      </text>
    </comment>
    <comment ref="K67" authorId="0" shapeId="0" xr:uid="{00000000-0006-0000-0100-00000B000000}">
      <text>
        <r>
          <rPr>
            <b/>
            <sz val="9"/>
            <color indexed="81"/>
            <rFont val="Tahoma"/>
            <family val="2"/>
          </rPr>
          <t>Lena Itjes:</t>
        </r>
        <r>
          <rPr>
            <sz val="9"/>
            <color indexed="81"/>
            <rFont val="Tahoma"/>
            <family val="2"/>
          </rPr>
          <t xml:space="preserve">
Durch die angepasste Verteilung können keine Fehlbeträge entstehen!</t>
        </r>
      </text>
    </comment>
  </commentList>
</comments>
</file>

<file path=xl/sharedStrings.xml><?xml version="1.0" encoding="utf-8"?>
<sst xmlns="http://schemas.openxmlformats.org/spreadsheetml/2006/main" count="225" uniqueCount="57">
  <si>
    <t>A</t>
  </si>
  <si>
    <t>B</t>
  </si>
  <si>
    <t>C</t>
  </si>
  <si>
    <t>Faktor</t>
  </si>
  <si>
    <t>D</t>
  </si>
  <si>
    <t>E</t>
  </si>
  <si>
    <t>F</t>
  </si>
  <si>
    <t>=</t>
  </si>
  <si>
    <t>insgesamt zu leisten pro Tag:</t>
  </si>
  <si>
    <t>in diesem Monat gesamt:</t>
  </si>
  <si>
    <r>
      <rPr>
        <sz val="11"/>
        <color indexed="10"/>
        <rFont val="Wingdings"/>
        <charset val="2"/>
      </rPr>
      <t>ç</t>
    </r>
    <r>
      <rPr>
        <sz val="11"/>
        <color indexed="10"/>
        <rFont val="Calibri"/>
        <family val="2"/>
      </rPr>
      <t xml:space="preserve">müssen übereinstimmen </t>
    </r>
    <r>
      <rPr>
        <sz val="11"/>
        <color indexed="10"/>
        <rFont val="Wingdings"/>
        <charset val="2"/>
      </rPr>
      <t>é</t>
    </r>
  </si>
  <si>
    <t>Datum</t>
  </si>
  <si>
    <t>Tage in diesem Monat:</t>
  </si>
  <si>
    <t>B =</t>
  </si>
  <si>
    <t>C =</t>
  </si>
  <si>
    <t>D =</t>
  </si>
  <si>
    <t>E =</t>
  </si>
  <si>
    <t>F =</t>
  </si>
  <si>
    <t>Name</t>
  </si>
  <si>
    <t>G</t>
  </si>
  <si>
    <t>H</t>
  </si>
  <si>
    <t>J</t>
  </si>
  <si>
    <t>K</t>
  </si>
  <si>
    <t>Nacht-dienst 2</t>
  </si>
  <si>
    <t>Tag-                                      dienst 1</t>
  </si>
  <si>
    <t>Tag-                              dienst 2</t>
  </si>
  <si>
    <t xml:space="preserve"> Tag-                        dienst 3</t>
  </si>
  <si>
    <t>Tag-                                                dienst 4</t>
  </si>
  <si>
    <t>(ab 6h)</t>
  </si>
  <si>
    <t>Nacht-dienst 1</t>
  </si>
  <si>
    <t>Legende MItarbeiterInnen:</t>
  </si>
  <si>
    <t>KST:</t>
  </si>
  <si>
    <t>Monat/ Jahr:</t>
  </si>
  <si>
    <t>Nacht-/</t>
  </si>
  <si>
    <t xml:space="preserve">Tagdienstliste </t>
  </si>
  <si>
    <t>zur Verteilung des Verpflegungsgeldes</t>
  </si>
  <si>
    <t>Verpflegungs-</t>
  </si>
  <si>
    <t>geldberechung</t>
  </si>
  <si>
    <t xml:space="preserve"> A =</t>
  </si>
  <si>
    <t>G =</t>
  </si>
  <si>
    <t>H =</t>
  </si>
  <si>
    <t>J =</t>
  </si>
  <si>
    <t>K =</t>
  </si>
  <si>
    <t>(Ort, Datum)</t>
  </si>
  <si>
    <t>(Unterschrift Projektleitung)</t>
  </si>
  <si>
    <t>Rosi Heide</t>
  </si>
  <si>
    <t>Silke Müller</t>
  </si>
  <si>
    <t>Gerda Globuli</t>
  </si>
  <si>
    <t>Benni Bauer</t>
  </si>
  <si>
    <t>Silja Labanowicz</t>
  </si>
  <si>
    <t>Heinz Korte</t>
  </si>
  <si>
    <t>Helmut Franzke</t>
  </si>
  <si>
    <t>Gilla Heyen</t>
  </si>
  <si>
    <t>Mareike Meindes</t>
  </si>
  <si>
    <t>xxx</t>
  </si>
  <si>
    <t>RB -MA</t>
  </si>
  <si>
    <t>RB - 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</si>
</sst>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_ ;\-#,##0.00\ "/>
  </numFmts>
  <fonts count="15" x14ac:knownFonts="1">
    <font>
      <sz val="11"/>
      <color theme="1"/>
      <name val="Calibri"/>
      <family val="2"/>
      <scheme val="minor"/>
    </font>
    <font>
      <sz val="11"/>
      <color indexed="10"/>
      <name val="Calibri"/>
      <family val="2"/>
    </font>
    <font>
      <sz val="11"/>
      <color indexed="10"/>
      <name val="Wingdings"/>
      <charset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2"/>
      <color theme="1"/>
      <name val="Calibri"/>
      <family val="2"/>
      <scheme val="minor"/>
    </font>
    <font>
      <sz val="9"/>
      <color theme="1"/>
      <name val="Calibri"/>
      <family val="2"/>
      <scheme val="minor"/>
    </font>
    <font>
      <b/>
      <sz val="14"/>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s>
  <borders count="29">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44" fontId="7" fillId="0" borderId="0" applyFont="0" applyFill="0" applyBorder="0" applyAlignment="0" applyProtection="0"/>
  </cellStyleXfs>
  <cellXfs count="127">
    <xf numFmtId="0" fontId="0" fillId="0" borderId="0" xfId="0"/>
    <xf numFmtId="0" fontId="0" fillId="0" borderId="0" xfId="0" applyAlignment="1">
      <alignment horizontal="center"/>
    </xf>
    <xf numFmtId="0" fontId="0" fillId="0" borderId="0" xfId="0" applyAlignment="1">
      <alignment horizontal="right"/>
    </xf>
    <xf numFmtId="0" fontId="8" fillId="0" borderId="0" xfId="0" applyFont="1"/>
    <xf numFmtId="0" fontId="10" fillId="0" borderId="0" xfId="0" applyFont="1"/>
    <xf numFmtId="8" fontId="0" fillId="0" borderId="0" xfId="0" applyNumberFormat="1"/>
    <xf numFmtId="0" fontId="0" fillId="0" borderId="0" xfId="0" applyAlignment="1">
      <alignment horizontal="left"/>
    </xf>
    <xf numFmtId="0" fontId="9" fillId="0" borderId="0" xfId="0" applyFont="1" applyAlignment="1">
      <alignment horizontal="right"/>
    </xf>
    <xf numFmtId="0" fontId="8" fillId="0" borderId="0" xfId="0" applyFont="1" applyAlignment="1">
      <alignment horizontal="right"/>
    </xf>
    <xf numFmtId="0" fontId="0" fillId="0" borderId="1" xfId="0" applyBorder="1" applyAlignment="1">
      <alignment horizontal="center"/>
    </xf>
    <xf numFmtId="0" fontId="0" fillId="0" borderId="2" xfId="0" applyBorder="1" applyAlignment="1">
      <alignment horizontal="center"/>
    </xf>
    <xf numFmtId="164" fontId="7" fillId="0" borderId="0" xfId="1" applyNumberFormat="1" applyFont="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44" fontId="9" fillId="2" borderId="0" xfId="0" applyNumberFormat="1" applyFont="1" applyFill="1" applyBorder="1"/>
    <xf numFmtId="8" fontId="9" fillId="2" borderId="0" xfId="0" applyNumberFormat="1" applyFont="1" applyFill="1"/>
    <xf numFmtId="17" fontId="8" fillId="0" borderId="0" xfId="0" applyNumberFormat="1" applyFont="1" applyAlignment="1">
      <alignment horizontal="right"/>
    </xf>
    <xf numFmtId="0" fontId="8" fillId="0" borderId="0" xfId="0" applyFont="1" applyAlignment="1">
      <alignment wrapText="1"/>
    </xf>
    <xf numFmtId="0" fontId="0" fillId="0" borderId="0" xfId="0" applyFont="1"/>
    <xf numFmtId="0" fontId="8" fillId="0" borderId="0" xfId="0" applyFont="1" applyAlignment="1">
      <alignment horizontal="center"/>
    </xf>
    <xf numFmtId="44" fontId="11" fillId="0" borderId="6" xfId="1" applyFont="1" applyBorder="1" applyAlignment="1"/>
    <xf numFmtId="0" fontId="0" fillId="0" borderId="7" xfId="0" applyBorder="1" applyAlignment="1">
      <alignment horizontal="center" wrapText="1"/>
    </xf>
    <xf numFmtId="0" fontId="0" fillId="0" borderId="7" xfId="0" applyBorder="1" applyAlignment="1">
      <alignment horizontal="center" vertical="center"/>
    </xf>
    <xf numFmtId="0" fontId="0" fillId="0" borderId="0" xfId="0" quotePrefix="1" applyAlignment="1">
      <alignment horizontal="right"/>
    </xf>
    <xf numFmtId="0" fontId="0" fillId="0" borderId="8" xfId="0" applyBorder="1" applyAlignment="1">
      <alignment horizontal="center"/>
    </xf>
    <xf numFmtId="0" fontId="0" fillId="0" borderId="9" xfId="0" applyBorder="1" applyAlignment="1">
      <alignment horizontal="center" vertical="center"/>
    </xf>
    <xf numFmtId="0" fontId="12" fillId="0" borderId="10" xfId="0" applyFont="1" applyBorder="1" applyAlignment="1">
      <alignment horizontal="center" wrapText="1"/>
    </xf>
    <xf numFmtId="0" fontId="0" fillId="0" borderId="11" xfId="0" applyBorder="1" applyAlignment="1">
      <alignment horizontal="center"/>
    </xf>
    <xf numFmtId="0" fontId="12" fillId="0" borderId="12" xfId="0" applyFont="1" applyBorder="1" applyAlignment="1">
      <alignment horizontal="center" wrapText="1"/>
    </xf>
    <xf numFmtId="0" fontId="0" fillId="0" borderId="13" xfId="0" applyBorder="1" applyAlignment="1">
      <alignment horizontal="center"/>
    </xf>
    <xf numFmtId="0" fontId="0" fillId="0" borderId="14" xfId="0" applyBorder="1" applyAlignment="1">
      <alignment horizontal="center" vertical="center"/>
    </xf>
    <xf numFmtId="0" fontId="12" fillId="0" borderId="15" xfId="0" applyFont="1" applyBorder="1" applyAlignment="1">
      <alignment horizontal="center" wrapText="1"/>
    </xf>
    <xf numFmtId="0" fontId="0" fillId="0" borderId="16"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18" xfId="0" applyBorder="1"/>
    <xf numFmtId="0" fontId="0" fillId="0" borderId="19" xfId="0" applyBorder="1"/>
    <xf numFmtId="0" fontId="0" fillId="0" borderId="20" xfId="0" applyBorder="1"/>
    <xf numFmtId="44" fontId="11" fillId="0" borderId="16" xfId="1" applyFont="1" applyBorder="1" applyAlignment="1">
      <alignment horizontal="center"/>
    </xf>
    <xf numFmtId="44" fontId="11" fillId="0" borderId="17" xfId="1" applyFont="1" applyBorder="1" applyAlignment="1"/>
    <xf numFmtId="0" fontId="13" fillId="3" borderId="0" xfId="0" applyFont="1" applyFill="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21" xfId="0" applyBorder="1"/>
    <xf numFmtId="0" fontId="8" fillId="3" borderId="0" xfId="0" applyFont="1" applyFill="1" applyAlignment="1">
      <alignment horizontal="right"/>
    </xf>
    <xf numFmtId="17" fontId="8" fillId="3" borderId="0" xfId="0" applyNumberFormat="1" applyFont="1" applyFill="1" applyAlignment="1">
      <alignment horizontal="right"/>
    </xf>
    <xf numFmtId="0" fontId="0" fillId="0" borderId="0" xfId="0" applyProtection="1">
      <protection locked="0"/>
    </xf>
    <xf numFmtId="0" fontId="8" fillId="3" borderId="0" xfId="0" applyFont="1" applyFill="1" applyAlignment="1" applyProtection="1">
      <alignment horizontal="right"/>
      <protection locked="0"/>
    </xf>
    <xf numFmtId="0" fontId="8" fillId="0" borderId="0" xfId="0" applyFont="1" applyAlignment="1" applyProtection="1">
      <alignment horizontal="right"/>
      <protection locked="0"/>
    </xf>
    <xf numFmtId="0" fontId="13" fillId="3" borderId="0" xfId="0" applyFont="1" applyFill="1"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7"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0" xfId="0" applyProtection="1"/>
    <xf numFmtId="0" fontId="10" fillId="0" borderId="0" xfId="0" applyFont="1" applyProtection="1"/>
    <xf numFmtId="0" fontId="0" fillId="0" borderId="0" xfId="0" applyAlignment="1" applyProtection="1">
      <alignment horizontal="right"/>
    </xf>
    <xf numFmtId="0" fontId="0" fillId="0" borderId="0" xfId="0" applyAlignment="1" applyProtection="1">
      <alignment horizontal="center"/>
    </xf>
    <xf numFmtId="0" fontId="0" fillId="0" borderId="0" xfId="0" quotePrefix="1" applyAlignment="1" applyProtection="1">
      <alignment horizontal="right"/>
    </xf>
    <xf numFmtId="0" fontId="0" fillId="0" borderId="3" xfId="0" applyBorder="1" applyAlignment="1" applyProtection="1">
      <alignment horizontal="center" wrapText="1"/>
    </xf>
    <xf numFmtId="0" fontId="0" fillId="0" borderId="4" xfId="0" applyBorder="1" applyAlignment="1" applyProtection="1">
      <alignment horizontal="center" wrapText="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11" xfId="0" applyFill="1" applyBorder="1" applyAlignment="1" applyProtection="1">
      <alignment horizontal="center"/>
    </xf>
    <xf numFmtId="0" fontId="0" fillId="0" borderId="13" xfId="0" applyFill="1" applyBorder="1" applyAlignment="1" applyProtection="1">
      <alignment horizontal="center"/>
    </xf>
    <xf numFmtId="0" fontId="8" fillId="0" borderId="0" xfId="0" applyFont="1" applyProtection="1"/>
    <xf numFmtId="17" fontId="8" fillId="0" borderId="0" xfId="0" applyNumberFormat="1" applyFont="1" applyAlignment="1" applyProtection="1">
      <alignment horizontal="right"/>
    </xf>
    <xf numFmtId="0" fontId="8" fillId="0" borderId="0" xfId="0" applyFont="1" applyAlignment="1" applyProtection="1">
      <alignment horizontal="right"/>
    </xf>
    <xf numFmtId="0" fontId="0" fillId="0" borderId="7" xfId="0" applyBorder="1" applyAlignment="1" applyProtection="1">
      <alignment horizontal="center" wrapText="1"/>
    </xf>
    <xf numFmtId="0" fontId="8" fillId="0" borderId="0" xfId="0" applyFont="1" applyAlignment="1" applyProtection="1">
      <alignment wrapText="1"/>
    </xf>
    <xf numFmtId="0" fontId="8" fillId="0" borderId="0" xfId="0" applyFont="1" applyAlignment="1" applyProtection="1">
      <alignment horizontal="center"/>
    </xf>
    <xf numFmtId="0" fontId="0" fillId="0" borderId="0" xfId="0" applyFont="1" applyProtection="1"/>
    <xf numFmtId="0" fontId="0" fillId="0" borderId="8" xfId="0" applyBorder="1" applyAlignment="1" applyProtection="1">
      <alignment horizontal="center"/>
    </xf>
    <xf numFmtId="0" fontId="0" fillId="0" borderId="9" xfId="0" applyBorder="1" applyAlignment="1" applyProtection="1">
      <alignment horizontal="center" vertical="center"/>
    </xf>
    <xf numFmtId="0" fontId="0" fillId="0" borderId="18" xfId="0" applyBorder="1" applyProtection="1"/>
    <xf numFmtId="0" fontId="0" fillId="0" borderId="16" xfId="0" applyBorder="1" applyAlignment="1" applyProtection="1">
      <alignment horizontal="center"/>
    </xf>
    <xf numFmtId="0" fontId="12" fillId="0" borderId="10" xfId="0" applyFont="1" applyBorder="1" applyAlignment="1" applyProtection="1">
      <alignment horizontal="center" wrapText="1"/>
    </xf>
    <xf numFmtId="0" fontId="0" fillId="0" borderId="11" xfId="0" applyBorder="1" applyAlignment="1" applyProtection="1">
      <alignment horizontal="center"/>
    </xf>
    <xf numFmtId="0" fontId="0" fillId="0" borderId="7" xfId="0" applyBorder="1" applyAlignment="1" applyProtection="1">
      <alignment horizontal="center" vertical="center"/>
    </xf>
    <xf numFmtId="0" fontId="0" fillId="0" borderId="19" xfId="0" applyBorder="1" applyProtection="1"/>
    <xf numFmtId="0" fontId="0" fillId="0" borderId="6" xfId="0" applyBorder="1" applyAlignment="1" applyProtection="1">
      <alignment horizontal="center"/>
    </xf>
    <xf numFmtId="44" fontId="11" fillId="0" borderId="6" xfId="1" applyFont="1" applyBorder="1" applyAlignment="1" applyProtection="1"/>
    <xf numFmtId="0" fontId="12" fillId="0" borderId="12" xfId="0" applyFont="1" applyBorder="1" applyAlignment="1" applyProtection="1">
      <alignment horizontal="center" wrapText="1"/>
    </xf>
    <xf numFmtId="0" fontId="0" fillId="0" borderId="13" xfId="0" applyBorder="1" applyAlignment="1" applyProtection="1">
      <alignment horizontal="center"/>
    </xf>
    <xf numFmtId="0" fontId="0" fillId="0" borderId="14" xfId="0" applyBorder="1" applyAlignment="1" applyProtection="1">
      <alignment horizontal="center" vertical="center"/>
    </xf>
    <xf numFmtId="0" fontId="0" fillId="0" borderId="20" xfId="0" applyBorder="1" applyProtection="1"/>
    <xf numFmtId="0" fontId="0" fillId="0" borderId="17" xfId="0" applyBorder="1" applyAlignment="1" applyProtection="1">
      <alignment horizontal="center"/>
    </xf>
    <xf numFmtId="0" fontId="12" fillId="0" borderId="15" xfId="0" applyFont="1" applyBorder="1" applyAlignment="1" applyProtection="1">
      <alignment horizontal="center" wrapText="1"/>
    </xf>
    <xf numFmtId="0" fontId="0" fillId="0" borderId="0" xfId="0" applyAlignment="1" applyProtection="1">
      <alignment horizontal="left"/>
    </xf>
    <xf numFmtId="8" fontId="0" fillId="0" borderId="0" xfId="0" applyNumberFormat="1" applyProtection="1"/>
    <xf numFmtId="0" fontId="9" fillId="0" borderId="0" xfId="0" applyFont="1" applyAlignment="1" applyProtection="1">
      <alignment horizontal="right"/>
    </xf>
    <xf numFmtId="0" fontId="11" fillId="0" borderId="6" xfId="1" applyNumberFormat="1" applyFont="1" applyBorder="1" applyAlignment="1" applyProtection="1"/>
    <xf numFmtId="0" fontId="8" fillId="3" borderId="0" xfId="0" quotePrefix="1" applyFont="1" applyFill="1" applyAlignment="1" applyProtection="1">
      <alignment horizontal="right"/>
      <protection locked="0"/>
    </xf>
    <xf numFmtId="44" fontId="14" fillId="2" borderId="0" xfId="0" applyNumberFormat="1" applyFont="1" applyFill="1" applyBorder="1" applyProtection="1"/>
    <xf numFmtId="164" fontId="12" fillId="0" borderId="0" xfId="1" applyNumberFormat="1" applyFont="1" applyBorder="1" applyAlignment="1" applyProtection="1">
      <alignment horizont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Alignment="1" applyProtection="1">
      <alignment horizontal="center" wrapText="1"/>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7" xfId="0" applyBorder="1" applyProtection="1">
      <protection locked="0"/>
    </xf>
    <xf numFmtId="0" fontId="0" fillId="0" borderId="12" xfId="0" applyBorder="1" applyProtection="1">
      <protection locked="0"/>
    </xf>
    <xf numFmtId="0" fontId="0" fillId="0" borderId="14" xfId="0" applyBorder="1" applyProtection="1">
      <protection locked="0"/>
    </xf>
    <xf numFmtId="0" fontId="0" fillId="0" borderId="15" xfId="0" applyBorder="1" applyProtection="1">
      <protection locked="0"/>
    </xf>
    <xf numFmtId="0" fontId="11" fillId="0" borderId="17" xfId="1" applyNumberFormat="1" applyFont="1" applyBorder="1" applyAlignment="1" applyProtection="1"/>
    <xf numFmtId="8" fontId="9" fillId="2" borderId="0" xfId="0" applyNumberFormat="1" applyFont="1" applyFill="1" applyAlignment="1" applyProtection="1">
      <alignment horizontal="center"/>
    </xf>
    <xf numFmtId="0" fontId="12" fillId="3" borderId="0" xfId="0" applyFont="1" applyFill="1" applyAlignment="1" applyProtection="1">
      <alignment horizontal="center"/>
      <protection locked="0"/>
    </xf>
    <xf numFmtId="0" fontId="0" fillId="0" borderId="22" xfId="0" applyFont="1" applyBorder="1" applyAlignment="1" applyProtection="1">
      <alignment horizontal="center"/>
    </xf>
    <xf numFmtId="0" fontId="0" fillId="3" borderId="21" xfId="0" applyFill="1" applyBorder="1" applyAlignment="1" applyProtection="1">
      <alignment horizontal="center"/>
      <protection locked="0"/>
    </xf>
    <xf numFmtId="0" fontId="0" fillId="4" borderId="23" xfId="0" applyFill="1" applyBorder="1" applyAlignment="1" applyProtection="1">
      <alignment horizontal="center"/>
    </xf>
    <xf numFmtId="0" fontId="0" fillId="4" borderId="0" xfId="0" applyFill="1" applyBorder="1" applyAlignment="1" applyProtection="1">
      <alignment horizontal="center"/>
    </xf>
    <xf numFmtId="0" fontId="0" fillId="0" borderId="9" xfId="0" applyBorder="1" applyAlignment="1" applyProtection="1">
      <alignment horizontal="center" textRotation="90" wrapText="1"/>
      <protection locked="0"/>
    </xf>
    <xf numFmtId="0" fontId="0" fillId="0" borderId="7" xfId="0" applyBorder="1" applyAlignment="1" applyProtection="1">
      <alignment horizontal="center" textRotation="90" wrapText="1"/>
      <protection locked="0"/>
    </xf>
    <xf numFmtId="0" fontId="0" fillId="0" borderId="10" xfId="0" applyBorder="1" applyAlignment="1" applyProtection="1">
      <alignment horizontal="center" textRotation="90" wrapText="1"/>
      <protection locked="0"/>
    </xf>
    <xf numFmtId="0" fontId="0" fillId="0" borderId="12" xfId="0" applyBorder="1" applyAlignment="1" applyProtection="1">
      <alignment horizontal="center" textRotation="90" wrapText="1"/>
      <protection locked="0"/>
    </xf>
    <xf numFmtId="0" fontId="12" fillId="3" borderId="0" xfId="0" applyFont="1" applyFill="1" applyAlignment="1">
      <alignment horizontal="center"/>
    </xf>
    <xf numFmtId="0" fontId="0" fillId="0" borderId="22" xfId="0" applyFont="1" applyBorder="1" applyAlignment="1">
      <alignment horizontal="center"/>
    </xf>
    <xf numFmtId="0" fontId="0" fillId="4" borderId="23" xfId="0" applyFill="1" applyBorder="1" applyAlignment="1">
      <alignment horizontal="center"/>
    </xf>
    <xf numFmtId="0" fontId="0" fillId="4" borderId="0" xfId="0" applyFill="1" applyBorder="1" applyAlignment="1">
      <alignment horizontal="center"/>
    </xf>
    <xf numFmtId="0" fontId="0" fillId="4" borderId="24" xfId="0" applyFill="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M67"/>
  <sheetViews>
    <sheetView tabSelected="1" topLeftCell="A58" zoomScale="145" zoomScaleNormal="145" workbookViewId="0">
      <selection activeCell="E70" sqref="E69:E70"/>
    </sheetView>
  </sheetViews>
  <sheetFormatPr baseColWidth="10" defaultColWidth="11.42578125" defaultRowHeight="15" x14ac:dyDescent="0.25"/>
  <cols>
    <col min="1" max="7" width="7.85546875" style="52" customWidth="1"/>
    <col min="8" max="9" width="2.5703125" style="52" customWidth="1"/>
    <col min="10" max="10" width="6" style="52" bestFit="1" customWidth="1"/>
    <col min="11" max="11" width="2" style="52" bestFit="1" customWidth="1"/>
    <col min="12" max="12" width="9.5703125" style="52" customWidth="1"/>
    <col min="13" max="13" width="16.28515625" style="52" customWidth="1"/>
    <col min="14" max="16384" width="11.42578125" style="52"/>
  </cols>
  <sheetData>
    <row r="1" spans="1:13" x14ac:dyDescent="0.25">
      <c r="A1" s="60"/>
      <c r="B1" s="60"/>
      <c r="C1" s="60"/>
      <c r="D1" s="60"/>
    </row>
    <row r="2" spans="1:13" x14ac:dyDescent="0.25">
      <c r="A2" s="60"/>
      <c r="B2" s="60"/>
      <c r="C2" s="60"/>
      <c r="D2" s="60"/>
    </row>
    <row r="3" spans="1:13" ht="21" x14ac:dyDescent="0.35">
      <c r="A3" s="61" t="s">
        <v>33</v>
      </c>
      <c r="B3" s="60"/>
      <c r="C3" s="60"/>
      <c r="D3" s="62" t="s">
        <v>32</v>
      </c>
      <c r="E3" s="98" t="s">
        <v>54</v>
      </c>
      <c r="F3" s="54"/>
    </row>
    <row r="4" spans="1:13" ht="21" x14ac:dyDescent="0.35">
      <c r="A4" s="61" t="s">
        <v>34</v>
      </c>
      <c r="B4" s="60"/>
      <c r="C4" s="60"/>
      <c r="D4" s="62" t="s">
        <v>31</v>
      </c>
      <c r="E4" s="53" t="s">
        <v>54</v>
      </c>
      <c r="F4" s="54"/>
    </row>
    <row r="5" spans="1:13" x14ac:dyDescent="0.25">
      <c r="A5" s="60"/>
      <c r="B5" s="60"/>
      <c r="C5" s="60"/>
      <c r="D5" s="60"/>
    </row>
    <row r="6" spans="1:13" ht="19.5" thickBot="1" x14ac:dyDescent="0.35">
      <c r="A6" s="60"/>
      <c r="B6" s="60"/>
      <c r="C6" s="60"/>
      <c r="D6" s="60"/>
      <c r="F6" s="60"/>
      <c r="G6" s="60"/>
      <c r="I6" s="62" t="s">
        <v>12</v>
      </c>
      <c r="J6" s="55">
        <v>31</v>
      </c>
    </row>
    <row r="7" spans="1:13" s="56" customFormat="1" ht="45" x14ac:dyDescent="0.25">
      <c r="A7" s="65" t="s">
        <v>11</v>
      </c>
      <c r="B7" s="66" t="s">
        <v>29</v>
      </c>
      <c r="C7" s="66" t="s">
        <v>23</v>
      </c>
      <c r="D7" s="66" t="s">
        <v>24</v>
      </c>
      <c r="E7" s="66" t="s">
        <v>25</v>
      </c>
      <c r="F7" s="66" t="s">
        <v>26</v>
      </c>
      <c r="G7" s="104" t="s">
        <v>27</v>
      </c>
      <c r="H7" s="118" t="s">
        <v>55</v>
      </c>
      <c r="I7" s="120" t="s">
        <v>56</v>
      </c>
    </row>
    <row r="8" spans="1:13" s="57" customFormat="1" x14ac:dyDescent="0.25">
      <c r="A8" s="67"/>
      <c r="B8" s="68"/>
      <c r="C8" s="68"/>
      <c r="D8" s="116" t="s">
        <v>28</v>
      </c>
      <c r="E8" s="117"/>
      <c r="F8" s="117"/>
      <c r="G8" s="117"/>
      <c r="H8" s="119"/>
      <c r="I8" s="121"/>
      <c r="J8" s="63"/>
      <c r="K8" s="63"/>
      <c r="L8" s="63"/>
      <c r="M8" s="62" t="s">
        <v>30</v>
      </c>
    </row>
    <row r="9" spans="1:13" ht="16.5" customHeight="1" x14ac:dyDescent="0.25">
      <c r="A9" s="69">
        <v>1</v>
      </c>
      <c r="B9" s="58"/>
      <c r="C9" s="58"/>
      <c r="D9" s="58"/>
      <c r="E9" s="58"/>
      <c r="F9" s="58"/>
      <c r="G9" s="105"/>
      <c r="H9" s="107"/>
      <c r="I9" s="108"/>
      <c r="J9" s="64" t="s">
        <v>38</v>
      </c>
      <c r="K9" s="113" t="s">
        <v>18</v>
      </c>
      <c r="L9" s="113"/>
      <c r="M9" s="113"/>
    </row>
    <row r="10" spans="1:13" ht="16.5" customHeight="1" x14ac:dyDescent="0.25">
      <c r="A10" s="69">
        <v>2</v>
      </c>
      <c r="B10" s="58"/>
      <c r="C10" s="58"/>
      <c r="D10" s="58"/>
      <c r="E10" s="58"/>
      <c r="F10" s="58"/>
      <c r="G10" s="105"/>
      <c r="H10" s="107"/>
      <c r="I10" s="108"/>
      <c r="J10" s="64" t="s">
        <v>13</v>
      </c>
      <c r="K10" s="113" t="s">
        <v>18</v>
      </c>
      <c r="L10" s="113"/>
      <c r="M10" s="113"/>
    </row>
    <row r="11" spans="1:13" ht="16.5" customHeight="1" x14ac:dyDescent="0.25">
      <c r="A11" s="69">
        <v>3</v>
      </c>
      <c r="B11" s="58"/>
      <c r="C11" s="58"/>
      <c r="D11" s="58"/>
      <c r="E11" s="58"/>
      <c r="F11" s="58"/>
      <c r="G11" s="105"/>
      <c r="H11" s="107"/>
      <c r="I11" s="108"/>
      <c r="J11" s="64" t="s">
        <v>14</v>
      </c>
      <c r="K11" s="113" t="s">
        <v>18</v>
      </c>
      <c r="L11" s="113"/>
      <c r="M11" s="113"/>
    </row>
    <row r="12" spans="1:13" ht="16.5" customHeight="1" x14ac:dyDescent="0.25">
      <c r="A12" s="69">
        <v>4</v>
      </c>
      <c r="B12" s="58"/>
      <c r="C12" s="58"/>
      <c r="D12" s="58"/>
      <c r="E12" s="58"/>
      <c r="F12" s="58"/>
      <c r="G12" s="105"/>
      <c r="H12" s="107"/>
      <c r="I12" s="108"/>
      <c r="J12" s="64" t="s">
        <v>15</v>
      </c>
      <c r="K12" s="113" t="s">
        <v>18</v>
      </c>
      <c r="L12" s="113"/>
      <c r="M12" s="113"/>
    </row>
    <row r="13" spans="1:13" ht="16.5" customHeight="1" x14ac:dyDescent="0.25">
      <c r="A13" s="69">
        <v>5</v>
      </c>
      <c r="B13" s="58"/>
      <c r="C13" s="58"/>
      <c r="D13" s="58"/>
      <c r="E13" s="58"/>
      <c r="F13" s="58"/>
      <c r="G13" s="105"/>
      <c r="H13" s="107"/>
      <c r="I13" s="108"/>
      <c r="J13" s="64" t="s">
        <v>16</v>
      </c>
      <c r="K13" s="113" t="s">
        <v>18</v>
      </c>
      <c r="L13" s="113"/>
      <c r="M13" s="113"/>
    </row>
    <row r="14" spans="1:13" ht="16.5" customHeight="1" x14ac:dyDescent="0.25">
      <c r="A14" s="69">
        <v>6</v>
      </c>
      <c r="B14" s="58"/>
      <c r="C14" s="58"/>
      <c r="D14" s="58"/>
      <c r="E14" s="58"/>
      <c r="F14" s="58"/>
      <c r="G14" s="105"/>
      <c r="H14" s="107"/>
      <c r="I14" s="108"/>
      <c r="J14" s="64" t="s">
        <v>17</v>
      </c>
      <c r="K14" s="113" t="s">
        <v>18</v>
      </c>
      <c r="L14" s="113"/>
      <c r="M14" s="113"/>
    </row>
    <row r="15" spans="1:13" ht="16.5" customHeight="1" x14ac:dyDescent="0.25">
      <c r="A15" s="69">
        <v>7</v>
      </c>
      <c r="B15" s="58"/>
      <c r="C15" s="58"/>
      <c r="D15" s="58"/>
      <c r="E15" s="58"/>
      <c r="F15" s="58"/>
      <c r="G15" s="105"/>
      <c r="H15" s="107"/>
      <c r="I15" s="108"/>
      <c r="J15" s="64" t="s">
        <v>39</v>
      </c>
      <c r="K15" s="113" t="s">
        <v>18</v>
      </c>
      <c r="L15" s="113"/>
      <c r="M15" s="113"/>
    </row>
    <row r="16" spans="1:13" ht="16.5" customHeight="1" x14ac:dyDescent="0.25">
      <c r="A16" s="69">
        <v>8</v>
      </c>
      <c r="B16" s="58"/>
      <c r="C16" s="58"/>
      <c r="D16" s="58"/>
      <c r="E16" s="58"/>
      <c r="F16" s="58"/>
      <c r="G16" s="105"/>
      <c r="H16" s="107"/>
      <c r="I16" s="108"/>
      <c r="J16" s="64" t="s">
        <v>40</v>
      </c>
      <c r="K16" s="113" t="s">
        <v>18</v>
      </c>
      <c r="L16" s="113"/>
      <c r="M16" s="113"/>
    </row>
    <row r="17" spans="1:13" ht="16.5" customHeight="1" x14ac:dyDescent="0.25">
      <c r="A17" s="69">
        <v>9</v>
      </c>
      <c r="B17" s="58"/>
      <c r="C17" s="58"/>
      <c r="D17" s="58"/>
      <c r="E17" s="58"/>
      <c r="F17" s="58"/>
      <c r="G17" s="105"/>
      <c r="H17" s="107"/>
      <c r="I17" s="108"/>
      <c r="J17" s="64" t="s">
        <v>41</v>
      </c>
      <c r="K17" s="113" t="s">
        <v>18</v>
      </c>
      <c r="L17" s="113"/>
      <c r="M17" s="113"/>
    </row>
    <row r="18" spans="1:13" ht="16.5" customHeight="1" x14ac:dyDescent="0.25">
      <c r="A18" s="69">
        <v>10</v>
      </c>
      <c r="B18" s="58"/>
      <c r="C18" s="58"/>
      <c r="D18" s="58"/>
      <c r="E18" s="58"/>
      <c r="F18" s="58"/>
      <c r="G18" s="105"/>
      <c r="H18" s="107"/>
      <c r="I18" s="108"/>
      <c r="J18" s="64" t="s">
        <v>42</v>
      </c>
      <c r="K18" s="113" t="s">
        <v>18</v>
      </c>
      <c r="L18" s="113"/>
      <c r="M18" s="113"/>
    </row>
    <row r="19" spans="1:13" ht="16.5" customHeight="1" x14ac:dyDescent="0.25">
      <c r="A19" s="69">
        <v>11</v>
      </c>
      <c r="B19" s="58"/>
      <c r="C19" s="58"/>
      <c r="D19" s="58"/>
      <c r="E19" s="58"/>
      <c r="F19" s="58"/>
      <c r="G19" s="105"/>
      <c r="H19" s="107"/>
      <c r="I19" s="108"/>
    </row>
    <row r="20" spans="1:13" ht="16.5" customHeight="1" x14ac:dyDescent="0.25">
      <c r="A20" s="69">
        <v>12</v>
      </c>
      <c r="B20" s="58"/>
      <c r="C20" s="58"/>
      <c r="D20" s="58"/>
      <c r="E20" s="58"/>
      <c r="F20" s="58"/>
      <c r="G20" s="105"/>
      <c r="H20" s="107"/>
      <c r="I20" s="108"/>
    </row>
    <row r="21" spans="1:13" ht="16.5" customHeight="1" x14ac:dyDescent="0.25">
      <c r="A21" s="69">
        <v>13</v>
      </c>
      <c r="B21" s="58"/>
      <c r="C21" s="58"/>
      <c r="D21" s="58"/>
      <c r="E21" s="58"/>
      <c r="F21" s="58"/>
      <c r="G21" s="105"/>
      <c r="H21" s="107"/>
      <c r="I21" s="108"/>
    </row>
    <row r="22" spans="1:13" ht="16.5" customHeight="1" x14ac:dyDescent="0.25">
      <c r="A22" s="69">
        <v>14</v>
      </c>
      <c r="B22" s="58"/>
      <c r="C22" s="58"/>
      <c r="D22" s="58"/>
      <c r="E22" s="58"/>
      <c r="F22" s="58"/>
      <c r="G22" s="105"/>
      <c r="H22" s="107"/>
      <c r="I22" s="108"/>
    </row>
    <row r="23" spans="1:13" ht="16.5" customHeight="1" x14ac:dyDescent="0.25">
      <c r="A23" s="69">
        <v>15</v>
      </c>
      <c r="B23" s="58"/>
      <c r="C23" s="58"/>
      <c r="D23" s="58"/>
      <c r="E23" s="58"/>
      <c r="F23" s="58"/>
      <c r="G23" s="105"/>
      <c r="H23" s="107"/>
      <c r="I23" s="108"/>
    </row>
    <row r="24" spans="1:13" ht="16.5" customHeight="1" x14ac:dyDescent="0.25">
      <c r="A24" s="69">
        <v>16</v>
      </c>
      <c r="B24" s="58"/>
      <c r="C24" s="58"/>
      <c r="D24" s="58"/>
      <c r="E24" s="58"/>
      <c r="F24" s="58"/>
      <c r="G24" s="105"/>
      <c r="H24" s="107"/>
      <c r="I24" s="108"/>
    </row>
    <row r="25" spans="1:13" ht="16.5" customHeight="1" x14ac:dyDescent="0.25">
      <c r="A25" s="69">
        <v>17</v>
      </c>
      <c r="B25" s="58"/>
      <c r="C25" s="58"/>
      <c r="D25" s="58"/>
      <c r="E25" s="58"/>
      <c r="F25" s="58"/>
      <c r="G25" s="105"/>
      <c r="H25" s="107"/>
      <c r="I25" s="108"/>
    </row>
    <row r="26" spans="1:13" ht="16.5" customHeight="1" x14ac:dyDescent="0.25">
      <c r="A26" s="69">
        <v>18</v>
      </c>
      <c r="B26" s="58"/>
      <c r="C26" s="58"/>
      <c r="D26" s="58"/>
      <c r="E26" s="58"/>
      <c r="F26" s="58"/>
      <c r="G26" s="105"/>
      <c r="H26" s="107"/>
      <c r="I26" s="108"/>
    </row>
    <row r="27" spans="1:13" ht="16.5" customHeight="1" x14ac:dyDescent="0.25">
      <c r="A27" s="69">
        <v>19</v>
      </c>
      <c r="B27" s="58"/>
      <c r="C27" s="58"/>
      <c r="D27" s="58"/>
      <c r="E27" s="58"/>
      <c r="F27" s="58"/>
      <c r="G27" s="105"/>
      <c r="H27" s="107"/>
      <c r="I27" s="108"/>
    </row>
    <row r="28" spans="1:13" ht="16.5" customHeight="1" x14ac:dyDescent="0.25">
      <c r="A28" s="69">
        <v>20</v>
      </c>
      <c r="B28" s="58"/>
      <c r="C28" s="58"/>
      <c r="D28" s="58"/>
      <c r="E28" s="58"/>
      <c r="F28" s="58"/>
      <c r="G28" s="105"/>
      <c r="H28" s="107"/>
      <c r="I28" s="108"/>
    </row>
    <row r="29" spans="1:13" ht="16.5" customHeight="1" x14ac:dyDescent="0.25">
      <c r="A29" s="69">
        <v>21</v>
      </c>
      <c r="B29" s="58"/>
      <c r="C29" s="58"/>
      <c r="D29" s="58"/>
      <c r="E29" s="58"/>
      <c r="F29" s="58"/>
      <c r="G29" s="105"/>
      <c r="H29" s="107"/>
      <c r="I29" s="108"/>
    </row>
    <row r="30" spans="1:13" ht="16.5" customHeight="1" x14ac:dyDescent="0.25">
      <c r="A30" s="69">
        <v>22</v>
      </c>
      <c r="B30" s="58"/>
      <c r="C30" s="58"/>
      <c r="D30" s="58"/>
      <c r="E30" s="58"/>
      <c r="F30" s="58"/>
      <c r="G30" s="105"/>
      <c r="H30" s="107"/>
      <c r="I30" s="108"/>
    </row>
    <row r="31" spans="1:13" ht="16.5" customHeight="1" x14ac:dyDescent="0.25">
      <c r="A31" s="69">
        <v>23</v>
      </c>
      <c r="B31" s="58"/>
      <c r="C31" s="58"/>
      <c r="D31" s="58"/>
      <c r="E31" s="58"/>
      <c r="F31" s="58"/>
      <c r="G31" s="105"/>
      <c r="H31" s="107"/>
      <c r="I31" s="108"/>
    </row>
    <row r="32" spans="1:13" ht="16.5" customHeight="1" x14ac:dyDescent="0.25">
      <c r="A32" s="69">
        <v>24</v>
      </c>
      <c r="B32" s="58"/>
      <c r="C32" s="58"/>
      <c r="D32" s="58"/>
      <c r="E32" s="58"/>
      <c r="F32" s="58"/>
      <c r="G32" s="105"/>
      <c r="H32" s="107"/>
      <c r="I32" s="108"/>
    </row>
    <row r="33" spans="1:13" ht="16.5" customHeight="1" x14ac:dyDescent="0.25">
      <c r="A33" s="69">
        <v>25</v>
      </c>
      <c r="B33" s="58"/>
      <c r="C33" s="58"/>
      <c r="D33" s="58"/>
      <c r="E33" s="58"/>
      <c r="F33" s="58"/>
      <c r="G33" s="105"/>
      <c r="H33" s="107"/>
      <c r="I33" s="108"/>
    </row>
    <row r="34" spans="1:13" ht="16.5" customHeight="1" x14ac:dyDescent="0.25">
      <c r="A34" s="69">
        <v>26</v>
      </c>
      <c r="B34" s="58"/>
      <c r="C34" s="58"/>
      <c r="D34" s="58"/>
      <c r="E34" s="58"/>
      <c r="F34" s="58"/>
      <c r="G34" s="105"/>
      <c r="H34" s="107"/>
      <c r="I34" s="108"/>
    </row>
    <row r="35" spans="1:13" ht="16.5" customHeight="1" x14ac:dyDescent="0.25">
      <c r="A35" s="69">
        <v>27</v>
      </c>
      <c r="B35" s="58"/>
      <c r="C35" s="58"/>
      <c r="D35" s="58"/>
      <c r="E35" s="58"/>
      <c r="F35" s="58"/>
      <c r="G35" s="105"/>
      <c r="H35" s="107"/>
      <c r="I35" s="108"/>
    </row>
    <row r="36" spans="1:13" ht="16.5" customHeight="1" x14ac:dyDescent="0.25">
      <c r="A36" s="69">
        <v>28</v>
      </c>
      <c r="B36" s="58"/>
      <c r="C36" s="58"/>
      <c r="D36" s="58"/>
      <c r="E36" s="58"/>
      <c r="F36" s="58"/>
      <c r="G36" s="105"/>
      <c r="H36" s="107"/>
      <c r="I36" s="108"/>
    </row>
    <row r="37" spans="1:13" ht="16.5" customHeight="1" x14ac:dyDescent="0.25">
      <c r="A37" s="69">
        <v>29</v>
      </c>
      <c r="B37" s="58"/>
      <c r="C37" s="58"/>
      <c r="D37" s="58"/>
      <c r="E37" s="58"/>
      <c r="F37" s="58"/>
      <c r="G37" s="105"/>
      <c r="H37" s="107"/>
      <c r="I37" s="108"/>
    </row>
    <row r="38" spans="1:13" ht="16.5" customHeight="1" x14ac:dyDescent="0.25">
      <c r="A38" s="69">
        <v>30</v>
      </c>
      <c r="B38" s="58"/>
      <c r="C38" s="58"/>
      <c r="D38" s="58"/>
      <c r="E38" s="58"/>
      <c r="F38" s="58"/>
      <c r="G38" s="105"/>
      <c r="H38" s="107"/>
      <c r="I38" s="108"/>
    </row>
    <row r="39" spans="1:13" ht="16.5" customHeight="1" thickBot="1" x14ac:dyDescent="0.3">
      <c r="A39" s="70">
        <v>31</v>
      </c>
      <c r="B39" s="59"/>
      <c r="C39" s="59"/>
      <c r="D39" s="59"/>
      <c r="E39" s="59"/>
      <c r="F39" s="59"/>
      <c r="G39" s="106"/>
      <c r="H39" s="109"/>
      <c r="I39" s="110"/>
    </row>
    <row r="42" spans="1:13" x14ac:dyDescent="0.25">
      <c r="D42" s="115"/>
      <c r="E42" s="115"/>
      <c r="F42" s="115"/>
      <c r="H42" s="115"/>
      <c r="I42" s="115"/>
      <c r="J42" s="115"/>
      <c r="K42" s="115"/>
      <c r="L42" s="115"/>
      <c r="M42" s="115"/>
    </row>
    <row r="43" spans="1:13" s="71" customFormat="1" x14ac:dyDescent="0.25">
      <c r="D43" s="114" t="s">
        <v>43</v>
      </c>
      <c r="E43" s="114"/>
      <c r="F43" s="114"/>
      <c r="H43" s="114" t="s">
        <v>44</v>
      </c>
      <c r="I43" s="114"/>
      <c r="J43" s="114"/>
      <c r="K43" s="114"/>
      <c r="L43" s="114"/>
      <c r="M43" s="114"/>
    </row>
    <row r="44" spans="1:13" s="71" customFormat="1" x14ac:dyDescent="0.25"/>
    <row r="45" spans="1:13" s="71" customFormat="1" x14ac:dyDescent="0.25"/>
    <row r="46" spans="1:13" s="71" customFormat="1" x14ac:dyDescent="0.25"/>
    <row r="47" spans="1:13" s="71" customFormat="1" ht="21" x14ac:dyDescent="0.35">
      <c r="A47" s="61" t="s">
        <v>36</v>
      </c>
      <c r="D47" s="62" t="str">
        <f>$D$3</f>
        <v>Monat/ Jahr:</v>
      </c>
      <c r="E47" s="72" t="str">
        <f>$E$3</f>
        <v>xxx</v>
      </c>
    </row>
    <row r="48" spans="1:13" s="71" customFormat="1" ht="21" x14ac:dyDescent="0.35">
      <c r="A48" s="61" t="s">
        <v>37</v>
      </c>
      <c r="D48" s="62" t="str">
        <f>$D$4</f>
        <v>KST:</v>
      </c>
      <c r="E48" s="73" t="str">
        <f>$E$4</f>
        <v>xxx</v>
      </c>
    </row>
    <row r="49" spans="1:13" s="71" customFormat="1" x14ac:dyDescent="0.25"/>
    <row r="50" spans="1:13" s="71" customFormat="1" x14ac:dyDescent="0.25"/>
    <row r="51" spans="1:13" s="71" customFormat="1" ht="45" x14ac:dyDescent="0.25">
      <c r="B51" s="74" t="s">
        <v>29</v>
      </c>
      <c r="C51" s="74" t="s">
        <v>23</v>
      </c>
      <c r="D51" s="74" t="s">
        <v>24</v>
      </c>
      <c r="E51" s="74" t="s">
        <v>25</v>
      </c>
      <c r="F51" s="74" t="s">
        <v>26</v>
      </c>
      <c r="G51" s="74" t="s">
        <v>27</v>
      </c>
    </row>
    <row r="52" spans="1:13" s="71" customFormat="1" x14ac:dyDescent="0.25">
      <c r="A52" s="75" t="s">
        <v>3</v>
      </c>
      <c r="B52" s="76">
        <v>1</v>
      </c>
      <c r="C52" s="76">
        <v>1</v>
      </c>
      <c r="D52" s="76">
        <v>0.3</v>
      </c>
      <c r="E52" s="76">
        <v>0.3</v>
      </c>
      <c r="F52" s="76">
        <v>0.3</v>
      </c>
      <c r="G52" s="76">
        <v>0.3</v>
      </c>
    </row>
    <row r="53" spans="1:13" s="71" customFormat="1" x14ac:dyDescent="0.25">
      <c r="A53" s="77" t="s">
        <v>35</v>
      </c>
    </row>
    <row r="54" spans="1:13" s="71" customFormat="1" ht="15.75" thickBot="1" x14ac:dyDescent="0.3">
      <c r="A54" s="77"/>
    </row>
    <row r="55" spans="1:13" s="60" customFormat="1" ht="30" customHeight="1" x14ac:dyDescent="0.25">
      <c r="A55" s="78" t="s">
        <v>0</v>
      </c>
      <c r="B55" s="79">
        <f>COUNTIF($B$9:$B$39,"A")*$B$52</f>
        <v>0</v>
      </c>
      <c r="C55" s="79">
        <f>COUNTIF($C$9:$C$39,"A")*$C$52</f>
        <v>0</v>
      </c>
      <c r="D55" s="79">
        <f>COUNTIF($D$9:$D$39,"A")*$D$52</f>
        <v>0</v>
      </c>
      <c r="E55" s="79">
        <f>COUNTIF($E$9:$E$39,"A")*$E$52</f>
        <v>0</v>
      </c>
      <c r="F55" s="79">
        <f>COUNTIF($F$9:$F$39,"A")*$F$52</f>
        <v>0</v>
      </c>
      <c r="G55" s="79">
        <f>COUNTIF($G$9:$G$39,"A")*$G$52</f>
        <v>0</v>
      </c>
      <c r="H55" s="80" t="s">
        <v>7</v>
      </c>
      <c r="I55" s="101"/>
      <c r="J55" s="81">
        <f>SUM(B55:H55)</f>
        <v>0</v>
      </c>
      <c r="K55" s="80" t="s">
        <v>7</v>
      </c>
      <c r="L55" s="87" t="e">
        <f t="shared" ref="L55:L63" si="0">J55*($D$67/$J$65)</f>
        <v>#DIV/0!</v>
      </c>
      <c r="M55" s="82" t="str">
        <f>$K$9</f>
        <v>Name</v>
      </c>
    </row>
    <row r="56" spans="1:13" s="60" customFormat="1" ht="30" customHeight="1" x14ac:dyDescent="0.25">
      <c r="A56" s="83" t="s">
        <v>1</v>
      </c>
      <c r="B56" s="84">
        <f>COUNTIF($B$9:$B$39,"B")*$B$52</f>
        <v>0</v>
      </c>
      <c r="C56" s="84">
        <f>COUNTIF($C$9:$C$39,"B")*$C$52</f>
        <v>0</v>
      </c>
      <c r="D56" s="84">
        <f>COUNTIF($D$9:$D$39,"B")*$D$52</f>
        <v>0</v>
      </c>
      <c r="E56" s="84">
        <f>COUNTIF($E$9:$E$39,"B")*$E$52</f>
        <v>0</v>
      </c>
      <c r="F56" s="84">
        <f>COUNTIF($F$9:$F$39,"B")*$F$52</f>
        <v>0</v>
      </c>
      <c r="G56" s="84">
        <f>COUNTIF($G$9:$G$39,"B")*$G$52</f>
        <v>0</v>
      </c>
      <c r="H56" s="85" t="s">
        <v>7</v>
      </c>
      <c r="I56" s="102"/>
      <c r="J56" s="86">
        <f t="shared" ref="J56:J64" si="1">SUM(B56:H56)</f>
        <v>0</v>
      </c>
      <c r="K56" s="85" t="s">
        <v>7</v>
      </c>
      <c r="L56" s="87" t="e">
        <f t="shared" si="0"/>
        <v>#DIV/0!</v>
      </c>
      <c r="M56" s="88" t="str">
        <f>$K$10</f>
        <v>Name</v>
      </c>
    </row>
    <row r="57" spans="1:13" s="60" customFormat="1" ht="30" customHeight="1" x14ac:dyDescent="0.25">
      <c r="A57" s="83" t="s">
        <v>2</v>
      </c>
      <c r="B57" s="84">
        <f>COUNTIF($B$9:$B$39,"C")*$B$52</f>
        <v>0</v>
      </c>
      <c r="C57" s="84">
        <f>COUNTIF($C$9:$C$39,"C")*$C$52</f>
        <v>0</v>
      </c>
      <c r="D57" s="84">
        <f>COUNTIF($D$9:$D$39,"C")*$D$52</f>
        <v>0</v>
      </c>
      <c r="E57" s="84">
        <f>COUNTIF($E$9:$E$39,"C")*$E$52</f>
        <v>0</v>
      </c>
      <c r="F57" s="84">
        <f>COUNTIF($F$9:$F$39,"C")*$F$52</f>
        <v>0</v>
      </c>
      <c r="G57" s="84">
        <f>COUNTIF($G$9:$G$39,"C")*$G$52</f>
        <v>0</v>
      </c>
      <c r="H57" s="85" t="s">
        <v>7</v>
      </c>
      <c r="I57" s="102"/>
      <c r="J57" s="86">
        <f t="shared" si="1"/>
        <v>0</v>
      </c>
      <c r="K57" s="85" t="s">
        <v>7</v>
      </c>
      <c r="L57" s="87" t="e">
        <f t="shared" si="0"/>
        <v>#DIV/0!</v>
      </c>
      <c r="M57" s="88" t="str">
        <f>$K$11</f>
        <v>Name</v>
      </c>
    </row>
    <row r="58" spans="1:13" s="60" customFormat="1" ht="30" customHeight="1" x14ac:dyDescent="0.25">
      <c r="A58" s="83" t="s">
        <v>4</v>
      </c>
      <c r="B58" s="84">
        <f>COUNTIF($B$9:$B$39,"D")*$B$52</f>
        <v>0</v>
      </c>
      <c r="C58" s="84">
        <f>COUNTIF($C$9:$C$39,"D")*$C$52</f>
        <v>0</v>
      </c>
      <c r="D58" s="84">
        <f>COUNTIF($D$9:$D$39,"D")*$D$52</f>
        <v>0</v>
      </c>
      <c r="E58" s="84">
        <f>COUNTIF($E$9:$E$39,"D")*$E$52</f>
        <v>0</v>
      </c>
      <c r="F58" s="84">
        <f>COUNTIF($F$9:$F$39,"D")*$F$52</f>
        <v>0</v>
      </c>
      <c r="G58" s="84">
        <f>COUNTIF($G$9:$G$39,"D")*$G$52</f>
        <v>0</v>
      </c>
      <c r="H58" s="85" t="s">
        <v>7</v>
      </c>
      <c r="I58" s="102"/>
      <c r="J58" s="86">
        <f t="shared" si="1"/>
        <v>0</v>
      </c>
      <c r="K58" s="85" t="s">
        <v>7</v>
      </c>
      <c r="L58" s="87" t="e">
        <f t="shared" si="0"/>
        <v>#DIV/0!</v>
      </c>
      <c r="M58" s="88" t="str">
        <f>$K$12</f>
        <v>Name</v>
      </c>
    </row>
    <row r="59" spans="1:13" s="60" customFormat="1" ht="30" customHeight="1" x14ac:dyDescent="0.25">
      <c r="A59" s="83" t="s">
        <v>5</v>
      </c>
      <c r="B59" s="84">
        <f>COUNTIF($B$9:$B$39,"E")*$B$52</f>
        <v>0</v>
      </c>
      <c r="C59" s="84">
        <f>COUNTIF($C$9:$C$39,"E")*$C$52</f>
        <v>0</v>
      </c>
      <c r="D59" s="84">
        <f>COUNTIF($D$9:$D$39,"E")*$D$52</f>
        <v>0</v>
      </c>
      <c r="E59" s="84">
        <f>COUNTIF($E$9:$E$39,"E")*$E$52</f>
        <v>0</v>
      </c>
      <c r="F59" s="84">
        <f>COUNTIF($F$9:$F$39,"E")*$F$52</f>
        <v>0</v>
      </c>
      <c r="G59" s="84">
        <f>COUNTIF($G$9:$G$39,"E")*$G$52</f>
        <v>0</v>
      </c>
      <c r="H59" s="85" t="s">
        <v>7</v>
      </c>
      <c r="I59" s="102"/>
      <c r="J59" s="86">
        <f t="shared" si="1"/>
        <v>0</v>
      </c>
      <c r="K59" s="85" t="s">
        <v>7</v>
      </c>
      <c r="L59" s="87" t="e">
        <f t="shared" si="0"/>
        <v>#DIV/0!</v>
      </c>
      <c r="M59" s="88" t="str">
        <f>$K$13</f>
        <v>Name</v>
      </c>
    </row>
    <row r="60" spans="1:13" s="60" customFormat="1" ht="30" customHeight="1" x14ac:dyDescent="0.25">
      <c r="A60" s="83" t="s">
        <v>6</v>
      </c>
      <c r="B60" s="84">
        <f>COUNTIF($B$9:$B$39,"F")*$B$52</f>
        <v>0</v>
      </c>
      <c r="C60" s="84">
        <f>COUNTIF($C$9:$C$39,"F")*$C$52</f>
        <v>0</v>
      </c>
      <c r="D60" s="84">
        <f>COUNTIF($D$9:$D$39,"F")*$D$52</f>
        <v>0</v>
      </c>
      <c r="E60" s="84">
        <f>COUNTIF($E$9:$E$39,"F")*$E$52</f>
        <v>0</v>
      </c>
      <c r="F60" s="84">
        <f>COUNTIF($F$9:$F$39,"F")*$F$52</f>
        <v>0</v>
      </c>
      <c r="G60" s="84">
        <f>COUNTIF($G$9:$G$39,"F")*$G$52</f>
        <v>0</v>
      </c>
      <c r="H60" s="85" t="s">
        <v>7</v>
      </c>
      <c r="I60" s="102"/>
      <c r="J60" s="86">
        <f t="shared" si="1"/>
        <v>0</v>
      </c>
      <c r="K60" s="85" t="s">
        <v>7</v>
      </c>
      <c r="L60" s="87" t="e">
        <f t="shared" si="0"/>
        <v>#DIV/0!</v>
      </c>
      <c r="M60" s="88" t="str">
        <f>$K$14</f>
        <v>Name</v>
      </c>
    </row>
    <row r="61" spans="1:13" s="60" customFormat="1" ht="30" customHeight="1" x14ac:dyDescent="0.25">
      <c r="A61" s="83" t="s">
        <v>19</v>
      </c>
      <c r="B61" s="84">
        <f>COUNTIF($B$9:$B$39,"G")*$B$52</f>
        <v>0</v>
      </c>
      <c r="C61" s="84">
        <f>COUNTIF($C$9:$C$39,"G")*$C$52</f>
        <v>0</v>
      </c>
      <c r="D61" s="84">
        <f>COUNTIF($D$9:$D$39,"G")*$D$52</f>
        <v>0</v>
      </c>
      <c r="E61" s="84">
        <f>COUNTIF($E$9:$E$39,"G")*$E$52</f>
        <v>0</v>
      </c>
      <c r="F61" s="84">
        <f>COUNTIF($F$9:$F$39,"G")*$F$52</f>
        <v>0</v>
      </c>
      <c r="G61" s="84">
        <f>COUNTIF($G$9:$G$39,"G")*$G$52</f>
        <v>0</v>
      </c>
      <c r="H61" s="85" t="s">
        <v>7</v>
      </c>
      <c r="I61" s="102"/>
      <c r="J61" s="86">
        <f t="shared" si="1"/>
        <v>0</v>
      </c>
      <c r="K61" s="85" t="s">
        <v>7</v>
      </c>
      <c r="L61" s="87" t="e">
        <f t="shared" si="0"/>
        <v>#DIV/0!</v>
      </c>
      <c r="M61" s="88" t="str">
        <f>$K$15</f>
        <v>Name</v>
      </c>
    </row>
    <row r="62" spans="1:13" s="60" customFormat="1" ht="30" customHeight="1" x14ac:dyDescent="0.25">
      <c r="A62" s="83" t="s">
        <v>20</v>
      </c>
      <c r="B62" s="84">
        <f>COUNTIF($B$9:$B$39,"H")*$B$52</f>
        <v>0</v>
      </c>
      <c r="C62" s="84">
        <f>COUNTIF($C$9:$C$39,"H")*$C$52</f>
        <v>0</v>
      </c>
      <c r="D62" s="84">
        <f>COUNTIF($D$9:$D$39,"H")*$D$52</f>
        <v>0</v>
      </c>
      <c r="E62" s="84">
        <f>COUNTIF($E$9:$E$39,"H")*$E$52</f>
        <v>0</v>
      </c>
      <c r="F62" s="84">
        <f>COUNTIF($F$9:$F$39,"H")*$F$52</f>
        <v>0</v>
      </c>
      <c r="G62" s="84">
        <f>COUNTIF($G$9:$G$39,"H")*$G$52</f>
        <v>0</v>
      </c>
      <c r="H62" s="85" t="s">
        <v>7</v>
      </c>
      <c r="I62" s="102"/>
      <c r="J62" s="86">
        <f t="shared" si="1"/>
        <v>0</v>
      </c>
      <c r="K62" s="85" t="s">
        <v>7</v>
      </c>
      <c r="L62" s="97" t="e">
        <f t="shared" si="0"/>
        <v>#DIV/0!</v>
      </c>
      <c r="M62" s="88" t="str">
        <f>$K$16</f>
        <v>Name</v>
      </c>
    </row>
    <row r="63" spans="1:13" s="60" customFormat="1" ht="30" customHeight="1" x14ac:dyDescent="0.25">
      <c r="A63" s="83" t="s">
        <v>21</v>
      </c>
      <c r="B63" s="84">
        <f>COUNTIF($B$9:$B$39,"J")*$B$52</f>
        <v>0</v>
      </c>
      <c r="C63" s="84">
        <f>COUNTIF($C$9:$C$39,"J")*$C$52</f>
        <v>0</v>
      </c>
      <c r="D63" s="84">
        <f>COUNTIF($D$9:$D$39,"J")*$D$52</f>
        <v>0</v>
      </c>
      <c r="E63" s="84">
        <f>COUNTIF($E$9:$E$39,"J")*$E$52</f>
        <v>0</v>
      </c>
      <c r="F63" s="84">
        <f>COUNTIF($F$9:$F$39,"J")*$F$52</f>
        <v>0</v>
      </c>
      <c r="G63" s="84">
        <f>COUNTIF($G$9:$G$39,"J")*$G$52</f>
        <v>0</v>
      </c>
      <c r="H63" s="85" t="s">
        <v>7</v>
      </c>
      <c r="I63" s="102"/>
      <c r="J63" s="86">
        <f t="shared" si="1"/>
        <v>0</v>
      </c>
      <c r="K63" s="85" t="s">
        <v>7</v>
      </c>
      <c r="L63" s="87" t="e">
        <f t="shared" si="0"/>
        <v>#DIV/0!</v>
      </c>
      <c r="M63" s="88" t="str">
        <f>$K$17</f>
        <v>Name</v>
      </c>
    </row>
    <row r="64" spans="1:13" s="60" customFormat="1" ht="30" customHeight="1" thickBot="1" x14ac:dyDescent="0.3">
      <c r="A64" s="89" t="s">
        <v>22</v>
      </c>
      <c r="B64" s="90">
        <f>COUNTIF($B$9:$B$39,"K")*$B$52</f>
        <v>0</v>
      </c>
      <c r="C64" s="90">
        <f>COUNTIF($C$9:$C$39,"K")*$C$52</f>
        <v>0</v>
      </c>
      <c r="D64" s="90">
        <f>COUNTIF($D$9:$D$39,"K")*$D$52</f>
        <v>0</v>
      </c>
      <c r="E64" s="90">
        <f>COUNTIF($E$9:$E$39,"K")*$E$52</f>
        <v>0</v>
      </c>
      <c r="F64" s="90">
        <f>COUNTIF($F$9:$F$39,"K")*$F$52</f>
        <v>0</v>
      </c>
      <c r="G64" s="90">
        <f>COUNTIF($G$9:$G$39,"K")*$G$52</f>
        <v>0</v>
      </c>
      <c r="H64" s="91" t="s">
        <v>7</v>
      </c>
      <c r="I64" s="103"/>
      <c r="J64" s="92">
        <f t="shared" si="1"/>
        <v>0</v>
      </c>
      <c r="K64" s="91" t="s">
        <v>7</v>
      </c>
      <c r="L64" s="111" t="e">
        <f>J64*($D$67/$J$65)</f>
        <v>#DIV/0!</v>
      </c>
      <c r="M64" s="93" t="str">
        <f>$K$18</f>
        <v>Name</v>
      </c>
    </row>
    <row r="65" spans="1:12" s="60" customFormat="1" x14ac:dyDescent="0.25">
      <c r="J65" s="100">
        <f>SUM(J55:J64)</f>
        <v>0</v>
      </c>
      <c r="L65" s="99" t="e">
        <f>L55+L56+L57+L58+L59+L60+L61+L62+L63+L64</f>
        <v>#DIV/0!</v>
      </c>
    </row>
    <row r="66" spans="1:12" s="60" customFormat="1" x14ac:dyDescent="0.25">
      <c r="A66" s="94" t="s">
        <v>8</v>
      </c>
      <c r="E66" s="95">
        <v>10.43</v>
      </c>
      <c r="F66" s="95"/>
    </row>
    <row r="67" spans="1:12" s="60" customFormat="1" x14ac:dyDescent="0.25">
      <c r="A67" s="60" t="s">
        <v>9</v>
      </c>
      <c r="D67" s="112">
        <f>E66*J6</f>
        <v>323.33</v>
      </c>
      <c r="E67" s="112"/>
      <c r="L67" s="96" t="s">
        <v>10</v>
      </c>
    </row>
  </sheetData>
  <mergeCells count="18">
    <mergeCell ref="D8:G8"/>
    <mergeCell ref="K9:M9"/>
    <mergeCell ref="H7:H8"/>
    <mergeCell ref="I7:I8"/>
    <mergeCell ref="K15:M15"/>
    <mergeCell ref="K16:M16"/>
    <mergeCell ref="K17:M17"/>
    <mergeCell ref="K14:M14"/>
    <mergeCell ref="K10:M10"/>
    <mergeCell ref="K11:M11"/>
    <mergeCell ref="K12:M12"/>
    <mergeCell ref="K13:M13"/>
    <mergeCell ref="D67:E67"/>
    <mergeCell ref="K18:M18"/>
    <mergeCell ref="D43:F43"/>
    <mergeCell ref="H43:M43"/>
    <mergeCell ref="D42:F42"/>
    <mergeCell ref="H42:M42"/>
  </mergeCells>
  <printOptions horizontalCentered="1"/>
  <pageMargins left="0.31496062992125984" right="0.31496062992125984" top="0.78740157480314965" bottom="0.78740157480314965" header="0.31496062992125984" footer="0.31496062992125984"/>
  <pageSetup paperSize="9" orientation="portrait" horizontalDpi="4294967293" r:id="rId1"/>
  <headerFooter>
    <oddHeader>&amp;R&amp;G</oddHeader>
    <oddFooter>&amp;RFormular Stand : Januar 2019</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3:L67"/>
  <sheetViews>
    <sheetView zoomScale="115" zoomScaleNormal="115" workbookViewId="0">
      <selection activeCell="K27" sqref="K27"/>
    </sheetView>
  </sheetViews>
  <sheetFormatPr baseColWidth="10" defaultRowHeight="15" x14ac:dyDescent="0.25"/>
  <cols>
    <col min="1" max="7" width="8.7109375" customWidth="1"/>
    <col min="8" max="8" width="2" bestFit="1" customWidth="1"/>
    <col min="9" max="9" width="6" bestFit="1" customWidth="1"/>
    <col min="10" max="10" width="2" bestFit="1" customWidth="1"/>
    <col min="11" max="11" width="9.5703125" customWidth="1"/>
    <col min="12" max="12" width="16.28515625" customWidth="1"/>
  </cols>
  <sheetData>
    <row r="3" spans="1:12" ht="21" x14ac:dyDescent="0.35">
      <c r="A3" s="4" t="s">
        <v>33</v>
      </c>
      <c r="D3" s="2" t="s">
        <v>32</v>
      </c>
      <c r="E3" s="51">
        <v>42278</v>
      </c>
      <c r="F3" s="8"/>
    </row>
    <row r="4" spans="1:12" ht="21" x14ac:dyDescent="0.35">
      <c r="A4" s="4" t="s">
        <v>34</v>
      </c>
      <c r="D4" s="2" t="s">
        <v>31</v>
      </c>
      <c r="E4" s="50">
        <v>0</v>
      </c>
      <c r="F4" s="8"/>
    </row>
    <row r="6" spans="1:12" ht="19.5" thickBot="1" x14ac:dyDescent="0.35">
      <c r="H6" s="2" t="s">
        <v>12</v>
      </c>
      <c r="I6" s="42">
        <v>31</v>
      </c>
    </row>
    <row r="7" spans="1:12" s="15" customFormat="1" ht="30" x14ac:dyDescent="0.25">
      <c r="A7" s="12" t="s">
        <v>11</v>
      </c>
      <c r="B7" s="13" t="s">
        <v>29</v>
      </c>
      <c r="C7" s="13" t="s">
        <v>23</v>
      </c>
      <c r="D7" s="13" t="s">
        <v>24</v>
      </c>
      <c r="E7" s="13" t="s">
        <v>25</v>
      </c>
      <c r="F7" s="13" t="s">
        <v>26</v>
      </c>
      <c r="G7" s="14" t="s">
        <v>27</v>
      </c>
    </row>
    <row r="8" spans="1:12" s="1" customFormat="1" x14ac:dyDescent="0.25">
      <c r="A8" s="9"/>
      <c r="B8" s="10"/>
      <c r="C8" s="10"/>
      <c r="D8" s="124" t="s">
        <v>28</v>
      </c>
      <c r="E8" s="125"/>
      <c r="F8" s="125"/>
      <c r="G8" s="126"/>
      <c r="L8" s="2" t="s">
        <v>30</v>
      </c>
    </row>
    <row r="9" spans="1:12" ht="16.5" customHeight="1" x14ac:dyDescent="0.25">
      <c r="A9" s="44">
        <v>1</v>
      </c>
      <c r="B9" s="43" t="s">
        <v>5</v>
      </c>
      <c r="C9" s="43"/>
      <c r="D9" s="43" t="s">
        <v>0</v>
      </c>
      <c r="E9" s="43"/>
      <c r="F9" s="43"/>
      <c r="G9" s="45"/>
      <c r="I9" s="25" t="s">
        <v>38</v>
      </c>
      <c r="J9" s="122" t="s">
        <v>45</v>
      </c>
      <c r="K9" s="122"/>
      <c r="L9" s="122"/>
    </row>
    <row r="10" spans="1:12" ht="16.5" customHeight="1" x14ac:dyDescent="0.25">
      <c r="A10" s="44">
        <v>2</v>
      </c>
      <c r="B10" s="43" t="s">
        <v>1</v>
      </c>
      <c r="C10" s="43"/>
      <c r="D10" s="43" t="s">
        <v>0</v>
      </c>
      <c r="E10" s="43"/>
      <c r="F10" s="43"/>
      <c r="G10" s="45"/>
      <c r="I10" s="25" t="s">
        <v>13</v>
      </c>
      <c r="J10" s="122" t="s">
        <v>46</v>
      </c>
      <c r="K10" s="122"/>
      <c r="L10" s="122"/>
    </row>
    <row r="11" spans="1:12" ht="16.5" customHeight="1" x14ac:dyDescent="0.25">
      <c r="A11" s="44">
        <v>3</v>
      </c>
      <c r="B11" s="43" t="s">
        <v>6</v>
      </c>
      <c r="C11" s="43"/>
      <c r="D11" s="43"/>
      <c r="E11" s="43" t="s">
        <v>19</v>
      </c>
      <c r="F11" s="43"/>
      <c r="G11" s="45"/>
      <c r="I11" s="25" t="s">
        <v>14</v>
      </c>
      <c r="J11" s="122" t="s">
        <v>47</v>
      </c>
      <c r="K11" s="122"/>
      <c r="L11" s="122"/>
    </row>
    <row r="12" spans="1:12" ht="16.5" customHeight="1" x14ac:dyDescent="0.25">
      <c r="A12" s="44">
        <v>4</v>
      </c>
      <c r="B12" s="43" t="s">
        <v>4</v>
      </c>
      <c r="C12" s="43"/>
      <c r="D12" s="43"/>
      <c r="E12" s="43"/>
      <c r="F12" s="43"/>
      <c r="G12" s="45"/>
      <c r="I12" s="25" t="s">
        <v>15</v>
      </c>
      <c r="J12" s="122" t="s">
        <v>48</v>
      </c>
      <c r="K12" s="122"/>
      <c r="L12" s="122"/>
    </row>
    <row r="13" spans="1:12" ht="16.5" customHeight="1" x14ac:dyDescent="0.25">
      <c r="A13" s="44">
        <v>5</v>
      </c>
      <c r="B13" s="43" t="s">
        <v>2</v>
      </c>
      <c r="C13" s="43"/>
      <c r="D13" s="43" t="s">
        <v>0</v>
      </c>
      <c r="E13" s="43"/>
      <c r="F13" s="43"/>
      <c r="G13" s="45"/>
      <c r="I13" s="25" t="s">
        <v>16</v>
      </c>
      <c r="J13" s="122" t="s">
        <v>49</v>
      </c>
      <c r="K13" s="122"/>
      <c r="L13" s="122"/>
    </row>
    <row r="14" spans="1:12" ht="16.5" customHeight="1" x14ac:dyDescent="0.25">
      <c r="A14" s="44">
        <v>6</v>
      </c>
      <c r="B14" s="43" t="s">
        <v>5</v>
      </c>
      <c r="C14" s="43"/>
      <c r="D14" s="43" t="s">
        <v>0</v>
      </c>
      <c r="E14" s="43" t="s">
        <v>1</v>
      </c>
      <c r="F14" s="43" t="s">
        <v>2</v>
      </c>
      <c r="G14" s="45" t="s">
        <v>4</v>
      </c>
      <c r="I14" s="25" t="s">
        <v>17</v>
      </c>
      <c r="J14" s="122" t="s">
        <v>50</v>
      </c>
      <c r="K14" s="122"/>
      <c r="L14" s="122"/>
    </row>
    <row r="15" spans="1:12" ht="16.5" customHeight="1" x14ac:dyDescent="0.25">
      <c r="A15" s="44">
        <v>7</v>
      </c>
      <c r="B15" s="43" t="s">
        <v>6</v>
      </c>
      <c r="C15" s="43"/>
      <c r="D15" s="43" t="s">
        <v>0</v>
      </c>
      <c r="E15" s="43"/>
      <c r="F15" s="43"/>
      <c r="G15" s="45"/>
      <c r="I15" s="25" t="s">
        <v>39</v>
      </c>
      <c r="J15" s="122" t="s">
        <v>51</v>
      </c>
      <c r="K15" s="122"/>
      <c r="L15" s="122"/>
    </row>
    <row r="16" spans="1:12" ht="16.5" customHeight="1" x14ac:dyDescent="0.25">
      <c r="A16" s="44">
        <v>8</v>
      </c>
      <c r="B16" s="43" t="s">
        <v>5</v>
      </c>
      <c r="C16" s="43"/>
      <c r="D16" s="43" t="s">
        <v>0</v>
      </c>
      <c r="E16" s="43"/>
      <c r="F16" s="43"/>
      <c r="G16" s="45"/>
      <c r="I16" s="25" t="s">
        <v>40</v>
      </c>
      <c r="J16" s="122" t="s">
        <v>52</v>
      </c>
      <c r="K16" s="122"/>
      <c r="L16" s="122"/>
    </row>
    <row r="17" spans="1:12" ht="16.5" customHeight="1" x14ac:dyDescent="0.25">
      <c r="A17" s="44">
        <v>9</v>
      </c>
      <c r="B17" s="43" t="s">
        <v>1</v>
      </c>
      <c r="C17" s="43"/>
      <c r="D17" s="43" t="s">
        <v>0</v>
      </c>
      <c r="E17" s="43" t="s">
        <v>19</v>
      </c>
      <c r="F17" s="43"/>
      <c r="G17" s="45"/>
      <c r="I17" s="25" t="s">
        <v>41</v>
      </c>
      <c r="J17" s="122" t="s">
        <v>53</v>
      </c>
      <c r="K17" s="122"/>
      <c r="L17" s="122"/>
    </row>
    <row r="18" spans="1:12" ht="16.5" customHeight="1" x14ac:dyDescent="0.25">
      <c r="A18" s="44">
        <v>10</v>
      </c>
      <c r="B18" s="43" t="s">
        <v>6</v>
      </c>
      <c r="C18" s="43"/>
      <c r="D18" s="43"/>
      <c r="E18" s="43"/>
      <c r="F18" s="43"/>
      <c r="G18" s="45"/>
      <c r="I18" s="25" t="s">
        <v>42</v>
      </c>
      <c r="J18" s="122" t="s">
        <v>18</v>
      </c>
      <c r="K18" s="122"/>
      <c r="L18" s="122"/>
    </row>
    <row r="19" spans="1:12" ht="16.5" customHeight="1" x14ac:dyDescent="0.25">
      <c r="A19" s="44">
        <v>11</v>
      </c>
      <c r="B19" s="43" t="s">
        <v>4</v>
      </c>
      <c r="C19" s="43"/>
      <c r="D19" s="43"/>
      <c r="E19" s="43"/>
      <c r="F19" s="43"/>
      <c r="G19" s="45"/>
    </row>
    <row r="20" spans="1:12" ht="16.5" customHeight="1" x14ac:dyDescent="0.25">
      <c r="A20" s="44">
        <v>12</v>
      </c>
      <c r="B20" s="43" t="s">
        <v>2</v>
      </c>
      <c r="C20" s="43"/>
      <c r="D20" s="43" t="s">
        <v>0</v>
      </c>
      <c r="E20" s="43"/>
      <c r="F20" s="43"/>
      <c r="G20" s="45"/>
    </row>
    <row r="21" spans="1:12" ht="16.5" customHeight="1" x14ac:dyDescent="0.25">
      <c r="A21" s="44">
        <v>13</v>
      </c>
      <c r="B21" s="43" t="s">
        <v>4</v>
      </c>
      <c r="C21" s="43"/>
      <c r="D21" s="43" t="s">
        <v>0</v>
      </c>
      <c r="E21" s="43"/>
      <c r="F21" s="43"/>
      <c r="G21" s="45"/>
    </row>
    <row r="22" spans="1:12" ht="16.5" customHeight="1" x14ac:dyDescent="0.25">
      <c r="A22" s="44">
        <v>14</v>
      </c>
      <c r="B22" s="43" t="s">
        <v>6</v>
      </c>
      <c r="C22" s="43"/>
      <c r="D22" s="43" t="s">
        <v>0</v>
      </c>
      <c r="E22" s="43"/>
      <c r="F22" s="43" t="s">
        <v>4</v>
      </c>
      <c r="G22" s="45"/>
    </row>
    <row r="23" spans="1:12" ht="16.5" customHeight="1" x14ac:dyDescent="0.25">
      <c r="A23" s="44">
        <v>15</v>
      </c>
      <c r="B23" s="43" t="s">
        <v>5</v>
      </c>
      <c r="C23" s="43"/>
      <c r="D23" s="43" t="s">
        <v>0</v>
      </c>
      <c r="E23" s="43"/>
      <c r="F23" s="43"/>
      <c r="G23" s="45"/>
    </row>
    <row r="24" spans="1:12" ht="16.5" customHeight="1" x14ac:dyDescent="0.25">
      <c r="A24" s="44">
        <v>16</v>
      </c>
      <c r="B24" s="43" t="s">
        <v>1</v>
      </c>
      <c r="C24" s="43"/>
      <c r="D24" s="43" t="s">
        <v>0</v>
      </c>
      <c r="E24" s="43"/>
      <c r="F24" s="43"/>
      <c r="G24" s="45"/>
    </row>
    <row r="25" spans="1:12" ht="16.5" customHeight="1" x14ac:dyDescent="0.25">
      <c r="A25" s="44">
        <v>17</v>
      </c>
      <c r="B25" s="43" t="s">
        <v>6</v>
      </c>
      <c r="C25" s="43"/>
      <c r="D25" s="43"/>
      <c r="E25" s="43" t="s">
        <v>19</v>
      </c>
      <c r="F25" s="43"/>
      <c r="G25" s="45"/>
    </row>
    <row r="26" spans="1:12" ht="16.5" customHeight="1" x14ac:dyDescent="0.25">
      <c r="A26" s="44">
        <v>18</v>
      </c>
      <c r="B26" s="43" t="s">
        <v>4</v>
      </c>
      <c r="C26" s="43"/>
      <c r="D26" s="43"/>
      <c r="E26" s="43"/>
      <c r="F26" s="43"/>
      <c r="G26" s="45"/>
    </row>
    <row r="27" spans="1:12" ht="16.5" customHeight="1" x14ac:dyDescent="0.25">
      <c r="A27" s="44">
        <v>19</v>
      </c>
      <c r="B27" s="43" t="s">
        <v>2</v>
      </c>
      <c r="C27" s="43"/>
      <c r="D27" s="43" t="s">
        <v>0</v>
      </c>
      <c r="E27" s="43"/>
      <c r="F27" s="43"/>
      <c r="G27" s="45"/>
    </row>
    <row r="28" spans="1:12" ht="16.5" customHeight="1" x14ac:dyDescent="0.25">
      <c r="A28" s="44">
        <v>20</v>
      </c>
      <c r="B28" s="43" t="s">
        <v>5</v>
      </c>
      <c r="C28" s="43"/>
      <c r="D28" s="43" t="s">
        <v>0</v>
      </c>
      <c r="E28" s="43"/>
      <c r="F28" s="43"/>
      <c r="G28" s="45"/>
    </row>
    <row r="29" spans="1:12" ht="16.5" customHeight="1" x14ac:dyDescent="0.25">
      <c r="A29" s="44">
        <v>21</v>
      </c>
      <c r="B29" s="43" t="s">
        <v>21</v>
      </c>
      <c r="C29" s="43"/>
      <c r="D29" s="43" t="s">
        <v>0</v>
      </c>
      <c r="E29" s="43"/>
      <c r="F29" s="43"/>
      <c r="G29" s="45"/>
    </row>
    <row r="30" spans="1:12" ht="16.5" customHeight="1" x14ac:dyDescent="0.25">
      <c r="A30" s="44">
        <v>22</v>
      </c>
      <c r="B30" s="43" t="s">
        <v>5</v>
      </c>
      <c r="C30" s="43"/>
      <c r="D30" s="43" t="s">
        <v>0</v>
      </c>
      <c r="E30" s="43"/>
      <c r="F30" s="43"/>
      <c r="G30" s="45"/>
    </row>
    <row r="31" spans="1:12" ht="16.5" customHeight="1" x14ac:dyDescent="0.25">
      <c r="A31" s="44">
        <v>23</v>
      </c>
      <c r="B31" s="43" t="s">
        <v>1</v>
      </c>
      <c r="C31" s="43"/>
      <c r="D31" s="43" t="s">
        <v>0</v>
      </c>
      <c r="E31" s="43"/>
      <c r="F31" s="43"/>
      <c r="G31" s="45"/>
    </row>
    <row r="32" spans="1:12" ht="16.5" customHeight="1" x14ac:dyDescent="0.25">
      <c r="A32" s="44">
        <v>24</v>
      </c>
      <c r="B32" s="43" t="s">
        <v>6</v>
      </c>
      <c r="C32" s="43"/>
      <c r="D32" s="43"/>
      <c r="E32" s="43" t="s">
        <v>19</v>
      </c>
      <c r="F32" s="43"/>
      <c r="G32" s="45"/>
    </row>
    <row r="33" spans="1:12" ht="16.5" customHeight="1" x14ac:dyDescent="0.25">
      <c r="A33" s="44">
        <v>25</v>
      </c>
      <c r="B33" s="43" t="s">
        <v>4</v>
      </c>
      <c r="C33" s="43"/>
      <c r="D33" s="43"/>
      <c r="E33" s="43"/>
      <c r="F33" s="43"/>
      <c r="G33" s="45"/>
    </row>
    <row r="34" spans="1:12" ht="16.5" customHeight="1" x14ac:dyDescent="0.25">
      <c r="A34" s="44">
        <v>26</v>
      </c>
      <c r="B34" s="43" t="s">
        <v>2</v>
      </c>
      <c r="C34" s="43"/>
      <c r="D34" s="43" t="s">
        <v>0</v>
      </c>
      <c r="E34" s="43"/>
      <c r="F34" s="43"/>
      <c r="G34" s="45"/>
    </row>
    <row r="35" spans="1:12" ht="16.5" customHeight="1" x14ac:dyDescent="0.25">
      <c r="A35" s="44">
        <v>27</v>
      </c>
      <c r="B35" s="43" t="s">
        <v>6</v>
      </c>
      <c r="C35" s="43"/>
      <c r="D35" s="43" t="s">
        <v>0</v>
      </c>
      <c r="E35" s="43"/>
      <c r="F35" s="43"/>
      <c r="G35" s="45"/>
    </row>
    <row r="36" spans="1:12" ht="16.5" customHeight="1" x14ac:dyDescent="0.25">
      <c r="A36" s="44">
        <v>28</v>
      </c>
      <c r="B36" s="43" t="s">
        <v>4</v>
      </c>
      <c r="C36" s="43"/>
      <c r="D36" s="43" t="s">
        <v>0</v>
      </c>
      <c r="E36" s="43"/>
      <c r="F36" s="43"/>
      <c r="G36" s="45"/>
    </row>
    <row r="37" spans="1:12" ht="16.5" customHeight="1" x14ac:dyDescent="0.25">
      <c r="A37" s="44">
        <v>29</v>
      </c>
      <c r="B37" s="43" t="s">
        <v>5</v>
      </c>
      <c r="C37" s="43"/>
      <c r="D37" s="43" t="s">
        <v>0</v>
      </c>
      <c r="E37" s="43"/>
      <c r="F37" s="43"/>
      <c r="G37" s="45"/>
    </row>
    <row r="38" spans="1:12" ht="16.5" customHeight="1" x14ac:dyDescent="0.25">
      <c r="A38" s="44">
        <v>30</v>
      </c>
      <c r="B38" s="43" t="s">
        <v>6</v>
      </c>
      <c r="C38" s="43" t="s">
        <v>20</v>
      </c>
      <c r="D38" s="43" t="s">
        <v>0</v>
      </c>
      <c r="E38" s="43"/>
      <c r="F38" s="43"/>
      <c r="G38" s="45"/>
    </row>
    <row r="39" spans="1:12" ht="16.5" customHeight="1" thickBot="1" x14ac:dyDescent="0.3">
      <c r="A39" s="46">
        <v>31</v>
      </c>
      <c r="B39" s="47" t="s">
        <v>4</v>
      </c>
      <c r="C39" s="47"/>
      <c r="D39" s="47"/>
      <c r="E39" s="47" t="s">
        <v>19</v>
      </c>
      <c r="F39" s="47"/>
      <c r="G39" s="48"/>
    </row>
    <row r="42" spans="1:12" x14ac:dyDescent="0.25">
      <c r="D42" s="49"/>
      <c r="E42" s="49"/>
      <c r="F42" s="49"/>
      <c r="H42" s="49"/>
      <c r="I42" s="49"/>
      <c r="J42" s="49"/>
      <c r="K42" s="49"/>
      <c r="L42" s="49"/>
    </row>
    <row r="43" spans="1:12" s="3" customFormat="1" x14ac:dyDescent="0.25">
      <c r="D43" s="123" t="s">
        <v>43</v>
      </c>
      <c r="E43" s="123"/>
      <c r="F43" s="123"/>
      <c r="H43" s="123" t="s">
        <v>44</v>
      </c>
      <c r="I43" s="123"/>
      <c r="J43" s="123"/>
      <c r="K43" s="123"/>
      <c r="L43" s="123"/>
    </row>
    <row r="44" spans="1:12" s="3" customFormat="1" x14ac:dyDescent="0.25"/>
    <row r="45" spans="1:12" s="3" customFormat="1" x14ac:dyDescent="0.25"/>
    <row r="46" spans="1:12" s="3" customFormat="1" x14ac:dyDescent="0.25"/>
    <row r="47" spans="1:12" s="3" customFormat="1" ht="21" x14ac:dyDescent="0.35">
      <c r="A47" s="4" t="s">
        <v>36</v>
      </c>
      <c r="D47" s="2" t="str">
        <f>$D$3</f>
        <v>Monat/ Jahr:</v>
      </c>
      <c r="E47" s="18">
        <f>$E$3</f>
        <v>42278</v>
      </c>
    </row>
    <row r="48" spans="1:12" s="3" customFormat="1" ht="21" x14ac:dyDescent="0.35">
      <c r="A48" s="4" t="s">
        <v>37</v>
      </c>
      <c r="D48" s="2" t="str">
        <f>$D$4</f>
        <v>KST:</v>
      </c>
      <c r="E48" s="8">
        <f>E4</f>
        <v>0</v>
      </c>
    </row>
    <row r="49" spans="1:12" s="3" customFormat="1" x14ac:dyDescent="0.25"/>
    <row r="50" spans="1:12" s="3" customFormat="1" x14ac:dyDescent="0.25"/>
    <row r="51" spans="1:12" s="3" customFormat="1" ht="30" x14ac:dyDescent="0.25">
      <c r="B51" s="23" t="s">
        <v>29</v>
      </c>
      <c r="C51" s="23" t="s">
        <v>23</v>
      </c>
      <c r="D51" s="23" t="s">
        <v>24</v>
      </c>
      <c r="E51" s="23" t="s">
        <v>25</v>
      </c>
      <c r="F51" s="23" t="s">
        <v>26</v>
      </c>
      <c r="G51" s="23" t="s">
        <v>27</v>
      </c>
    </row>
    <row r="52" spans="1:12" s="3" customFormat="1" x14ac:dyDescent="0.25">
      <c r="A52" s="19" t="s">
        <v>3</v>
      </c>
      <c r="B52" s="21">
        <v>1</v>
      </c>
      <c r="C52" s="21">
        <v>1</v>
      </c>
      <c r="D52" s="21">
        <v>0.3</v>
      </c>
      <c r="E52" s="21">
        <v>0.3</v>
      </c>
      <c r="F52" s="21">
        <v>0.3</v>
      </c>
      <c r="G52" s="21">
        <v>0.3</v>
      </c>
    </row>
    <row r="53" spans="1:12" s="3" customFormat="1" x14ac:dyDescent="0.25">
      <c r="A53" s="20" t="s">
        <v>35</v>
      </c>
    </row>
    <row r="54" spans="1:12" s="3" customFormat="1" ht="15.75" thickBot="1" x14ac:dyDescent="0.3">
      <c r="A54" s="20"/>
    </row>
    <row r="55" spans="1:12" ht="30" customHeight="1" x14ac:dyDescent="0.25">
      <c r="A55" s="26" t="s">
        <v>0</v>
      </c>
      <c r="B55" s="27">
        <f>COUNTIF($B$9:$B$39,"A")*$B$52</f>
        <v>0</v>
      </c>
      <c r="C55" s="27">
        <f>COUNTIF($C$9:$C$39,"A")*$C$52</f>
        <v>0</v>
      </c>
      <c r="D55" s="27">
        <f>COUNTIF($D$9:$D$39,"A")*$D$52</f>
        <v>6.6</v>
      </c>
      <c r="E55" s="27">
        <f>COUNTIF($E$9:$E$39,"A")*$E$52</f>
        <v>0</v>
      </c>
      <c r="F55" s="27">
        <f>COUNTIF($F$9:$F$39,"A")*$F$52</f>
        <v>0</v>
      </c>
      <c r="G55" s="27">
        <f>COUNTIF($G$9:$G$39,"A")*$G$52</f>
        <v>0</v>
      </c>
      <c r="H55" s="37" t="s">
        <v>7</v>
      </c>
      <c r="I55" s="34">
        <f t="shared" ref="I55:I64" si="0">SUM(B55:H55)</f>
        <v>6.6</v>
      </c>
      <c r="J55" s="37" t="s">
        <v>7</v>
      </c>
      <c r="K55" s="40">
        <f>I55*($E$67/$I$65)</f>
        <v>41.298888888888889</v>
      </c>
      <c r="L55" s="28" t="str">
        <f>$J$9</f>
        <v>Rosi Heide</v>
      </c>
    </row>
    <row r="56" spans="1:12" ht="30" customHeight="1" x14ac:dyDescent="0.25">
      <c r="A56" s="29" t="s">
        <v>1</v>
      </c>
      <c r="B56" s="24">
        <f>COUNTIF($B$9:$B$39,"B")*$B$52</f>
        <v>4</v>
      </c>
      <c r="C56" s="24">
        <f>COUNTIF($C$9:$C$39,"B")*$C$52</f>
        <v>0</v>
      </c>
      <c r="D56" s="24">
        <f>COUNTIF($D$9:$D$39,"B")*$D$52</f>
        <v>0</v>
      </c>
      <c r="E56" s="24">
        <f>COUNTIF($E$9:$E$39,"B")*$E$52</f>
        <v>0.3</v>
      </c>
      <c r="F56" s="24">
        <f>COUNTIF($F$9:$F$39,"B")*$F$52</f>
        <v>0</v>
      </c>
      <c r="G56" s="24">
        <f>COUNTIF($G$9:$G$39,"B")*$G$52</f>
        <v>0</v>
      </c>
      <c r="H56" s="38" t="s">
        <v>7</v>
      </c>
      <c r="I56" s="35">
        <f t="shared" si="0"/>
        <v>4.3</v>
      </c>
      <c r="J56" s="38" t="s">
        <v>7</v>
      </c>
      <c r="K56" s="22">
        <f t="shared" ref="K56:K64" si="1">I56*($E$67/$I$65)</f>
        <v>26.906851851851854</v>
      </c>
      <c r="L56" s="30" t="str">
        <f>$J$10</f>
        <v>Silke Müller</v>
      </c>
    </row>
    <row r="57" spans="1:12" ht="30" customHeight="1" x14ac:dyDescent="0.25">
      <c r="A57" s="29" t="s">
        <v>2</v>
      </c>
      <c r="B57" s="24">
        <f>COUNTIF($B$9:$B$39,"C")*$B$52</f>
        <v>4</v>
      </c>
      <c r="C57" s="24">
        <f>COUNTIF($C$9:$C$39,"C")*$C$52</f>
        <v>0</v>
      </c>
      <c r="D57" s="24">
        <f>COUNTIF($D$9:$D$39,"C")*$D$52</f>
        <v>0</v>
      </c>
      <c r="E57" s="24">
        <f>COUNTIF($E$9:$E$39,"C")*$E$52</f>
        <v>0</v>
      </c>
      <c r="F57" s="24">
        <f>COUNTIF($F$9:$F$39,"C")*$F$52</f>
        <v>0.3</v>
      </c>
      <c r="G57" s="24">
        <f>COUNTIF($G$9:$G$39,"C")*$G$52</f>
        <v>0</v>
      </c>
      <c r="H57" s="38" t="s">
        <v>7</v>
      </c>
      <c r="I57" s="35">
        <f t="shared" si="0"/>
        <v>4.3</v>
      </c>
      <c r="J57" s="38" t="s">
        <v>7</v>
      </c>
      <c r="K57" s="22">
        <f t="shared" si="1"/>
        <v>26.906851851851854</v>
      </c>
      <c r="L57" s="30" t="str">
        <f>$J$11</f>
        <v>Gerda Globuli</v>
      </c>
    </row>
    <row r="58" spans="1:12" ht="30" customHeight="1" x14ac:dyDescent="0.25">
      <c r="A58" s="29" t="s">
        <v>4</v>
      </c>
      <c r="B58" s="24">
        <f>COUNTIF($B$9:$B$39,"D")*$B$52</f>
        <v>7</v>
      </c>
      <c r="C58" s="24">
        <f>COUNTIF($C$9:$C$39,"D")*$C$52</f>
        <v>0</v>
      </c>
      <c r="D58" s="24">
        <f>COUNTIF($D$9:$D$39,"D")*$D$52</f>
        <v>0</v>
      </c>
      <c r="E58" s="24">
        <f>COUNTIF($E$9:$E$39,"D")*$E$52</f>
        <v>0</v>
      </c>
      <c r="F58" s="24">
        <f>COUNTIF($F$9:$F$39,"D")*$F$52</f>
        <v>0.3</v>
      </c>
      <c r="G58" s="24">
        <f>COUNTIF($G$9:$G$39,"D")*$G$52</f>
        <v>0.3</v>
      </c>
      <c r="H58" s="38" t="s">
        <v>7</v>
      </c>
      <c r="I58" s="35">
        <f t="shared" si="0"/>
        <v>7.6</v>
      </c>
      <c r="J58" s="38" t="s">
        <v>7</v>
      </c>
      <c r="K58" s="22">
        <f t="shared" si="1"/>
        <v>47.556296296296296</v>
      </c>
      <c r="L58" s="30" t="str">
        <f>$J$12</f>
        <v>Benni Bauer</v>
      </c>
    </row>
    <row r="59" spans="1:12" ht="30" customHeight="1" x14ac:dyDescent="0.25">
      <c r="A59" s="29" t="s">
        <v>5</v>
      </c>
      <c r="B59" s="24">
        <f>COUNTIF($B$9:$B$39,"E")*$B$52</f>
        <v>7</v>
      </c>
      <c r="C59" s="24">
        <f>COUNTIF($C$9:$C$39,"E")*$C$52</f>
        <v>0</v>
      </c>
      <c r="D59" s="24">
        <f>COUNTIF($D$9:$D$39,"E")*$D$52</f>
        <v>0</v>
      </c>
      <c r="E59" s="24">
        <f>COUNTIF($E$9:$E$39,"E")*$E$52</f>
        <v>0</v>
      </c>
      <c r="F59" s="24">
        <f>COUNTIF($F$9:$F$39,"E")*$F$52</f>
        <v>0</v>
      </c>
      <c r="G59" s="24">
        <f>COUNTIF($G$9:$G$39,"E")*$G$52</f>
        <v>0</v>
      </c>
      <c r="H59" s="38" t="s">
        <v>7</v>
      </c>
      <c r="I59" s="35">
        <f t="shared" si="0"/>
        <v>7</v>
      </c>
      <c r="J59" s="38" t="s">
        <v>7</v>
      </c>
      <c r="K59" s="22">
        <f t="shared" si="1"/>
        <v>43.801851851851858</v>
      </c>
      <c r="L59" s="30" t="str">
        <f>$J$13</f>
        <v>Silja Labanowicz</v>
      </c>
    </row>
    <row r="60" spans="1:12" ht="30" customHeight="1" x14ac:dyDescent="0.25">
      <c r="A60" s="29" t="s">
        <v>6</v>
      </c>
      <c r="B60" s="24">
        <f>COUNTIF($B$9:$B$39,"F")*$B$52</f>
        <v>8</v>
      </c>
      <c r="C60" s="24">
        <f>COUNTIF($C$9:$C$39,"F")*$C$52</f>
        <v>0</v>
      </c>
      <c r="D60" s="24">
        <f>COUNTIF($D$9:$D$39,"F")*$D$52</f>
        <v>0</v>
      </c>
      <c r="E60" s="24">
        <f>COUNTIF($E$9:$E$39,"F")*$E$52</f>
        <v>0</v>
      </c>
      <c r="F60" s="24">
        <f>COUNTIF($F$9:$F$39,"F")*$F$52</f>
        <v>0</v>
      </c>
      <c r="G60" s="24">
        <f>COUNTIF($G$9:$G$39,"F")*$G$52</f>
        <v>0</v>
      </c>
      <c r="H60" s="38" t="s">
        <v>7</v>
      </c>
      <c r="I60" s="35">
        <f t="shared" si="0"/>
        <v>8</v>
      </c>
      <c r="J60" s="38" t="s">
        <v>7</v>
      </c>
      <c r="K60" s="22">
        <f t="shared" si="1"/>
        <v>50.059259259259264</v>
      </c>
      <c r="L60" s="30" t="str">
        <f>$J$14</f>
        <v>Heinz Korte</v>
      </c>
    </row>
    <row r="61" spans="1:12" ht="30" customHeight="1" x14ac:dyDescent="0.25">
      <c r="A61" s="29" t="s">
        <v>19</v>
      </c>
      <c r="B61" s="24">
        <f>COUNTIF($B$9:$B$39,"G")*$B$52</f>
        <v>0</v>
      </c>
      <c r="C61" s="24">
        <f>COUNTIF($C$9:$C$39,"G")*$C$52</f>
        <v>0</v>
      </c>
      <c r="D61" s="24">
        <f>COUNTIF($D$9:$D$39,"G")*$D$52</f>
        <v>0</v>
      </c>
      <c r="E61" s="24">
        <f>COUNTIF($E$9:$E$39,"G")*$E$52</f>
        <v>1.5</v>
      </c>
      <c r="F61" s="24">
        <f>COUNTIF($F$9:$F$39,"G")*$F$52</f>
        <v>0</v>
      </c>
      <c r="G61" s="24">
        <f>COUNTIF($G$9:$G$39,"G")*$G$52</f>
        <v>0</v>
      </c>
      <c r="H61" s="38" t="s">
        <v>7</v>
      </c>
      <c r="I61" s="35">
        <f t="shared" si="0"/>
        <v>1.5</v>
      </c>
      <c r="J61" s="38" t="s">
        <v>7</v>
      </c>
      <c r="K61" s="22">
        <f t="shared" si="1"/>
        <v>9.3861111111111128</v>
      </c>
      <c r="L61" s="30" t="str">
        <f>$J$15</f>
        <v>Helmut Franzke</v>
      </c>
    </row>
    <row r="62" spans="1:12" ht="30" customHeight="1" x14ac:dyDescent="0.25">
      <c r="A62" s="29" t="s">
        <v>20</v>
      </c>
      <c r="B62" s="24">
        <f>COUNTIF($B$9:$B$39,"H")*$B$52</f>
        <v>0</v>
      </c>
      <c r="C62" s="24">
        <f>COUNTIF($C$9:$C$39,"H")*$C$52</f>
        <v>1</v>
      </c>
      <c r="D62" s="24">
        <f>COUNTIF($D$9:$D$39,"H")*$D$52</f>
        <v>0</v>
      </c>
      <c r="E62" s="24">
        <f>COUNTIF($E$9:$E$39,"H")*$E$52</f>
        <v>0</v>
      </c>
      <c r="F62" s="24">
        <f>COUNTIF($F$9:$F$39,"H")*$F$52</f>
        <v>0</v>
      </c>
      <c r="G62" s="24">
        <f>COUNTIF($G$9:$G$39,"H")*$G$52</f>
        <v>0</v>
      </c>
      <c r="H62" s="38" t="s">
        <v>7</v>
      </c>
      <c r="I62" s="35">
        <f t="shared" si="0"/>
        <v>1</v>
      </c>
      <c r="J62" s="38" t="s">
        <v>7</v>
      </c>
      <c r="K62" s="22">
        <f t="shared" si="1"/>
        <v>6.257407407407408</v>
      </c>
      <c r="L62" s="30" t="str">
        <f>$J$16</f>
        <v>Gilla Heyen</v>
      </c>
    </row>
    <row r="63" spans="1:12" ht="30" customHeight="1" x14ac:dyDescent="0.25">
      <c r="A63" s="29" t="s">
        <v>21</v>
      </c>
      <c r="B63" s="24">
        <f>COUNTIF($B$9:$B$39,"J")*$B$52</f>
        <v>1</v>
      </c>
      <c r="C63" s="24">
        <f>COUNTIF($C$9:$C$39,"J")*$C$52</f>
        <v>0</v>
      </c>
      <c r="D63" s="24">
        <f>COUNTIF($D$9:$D$39,"J")*$D$52</f>
        <v>0</v>
      </c>
      <c r="E63" s="24">
        <f>COUNTIF($E$9:$E$39,"J")*$E$52</f>
        <v>0</v>
      </c>
      <c r="F63" s="24">
        <f>COUNTIF($F$9:$F$39,"J")*$F$52</f>
        <v>0</v>
      </c>
      <c r="G63" s="24">
        <f>COUNTIF($G$9:$G$39,"J")*$G$52</f>
        <v>0</v>
      </c>
      <c r="H63" s="38" t="s">
        <v>7</v>
      </c>
      <c r="I63" s="35">
        <f t="shared" si="0"/>
        <v>1</v>
      </c>
      <c r="J63" s="38" t="s">
        <v>7</v>
      </c>
      <c r="K63" s="22">
        <f t="shared" si="1"/>
        <v>6.257407407407408</v>
      </c>
      <c r="L63" s="30" t="str">
        <f>J17</f>
        <v>Mareike Meindes</v>
      </c>
    </row>
    <row r="64" spans="1:12" ht="30" customHeight="1" thickBot="1" x14ac:dyDescent="0.3">
      <c r="A64" s="31" t="s">
        <v>22</v>
      </c>
      <c r="B64" s="32">
        <f>COUNTIF($B$9:$B$39,"K")*$B$52</f>
        <v>0</v>
      </c>
      <c r="C64" s="32">
        <f>COUNTIF($C$9:$C$39,"K")*$C$52</f>
        <v>0</v>
      </c>
      <c r="D64" s="32">
        <f>COUNTIF($D$9:$D$39,"K")*$D$52</f>
        <v>0</v>
      </c>
      <c r="E64" s="32">
        <f>COUNTIF($E$9:$E$39,"K")*$E$52</f>
        <v>0</v>
      </c>
      <c r="F64" s="32">
        <f>COUNTIF($F$9:$F$39,"K")*$F$52</f>
        <v>0</v>
      </c>
      <c r="G64" s="32">
        <f>COUNTIF($G$9:$G$39,"K")*$G$52</f>
        <v>0</v>
      </c>
      <c r="H64" s="39" t="s">
        <v>7</v>
      </c>
      <c r="I64" s="36">
        <f t="shared" si="0"/>
        <v>0</v>
      </c>
      <c r="J64" s="39" t="s">
        <v>7</v>
      </c>
      <c r="K64" s="41">
        <f t="shared" si="1"/>
        <v>0</v>
      </c>
      <c r="L64" s="33" t="str">
        <f>J18</f>
        <v>Name</v>
      </c>
    </row>
    <row r="65" spans="1:11" x14ac:dyDescent="0.25">
      <c r="I65" s="11">
        <f>SUM(I55:I60)</f>
        <v>37.799999999999997</v>
      </c>
      <c r="K65" s="16">
        <f>SUM(K55:K60)</f>
        <v>236.53000000000003</v>
      </c>
    </row>
    <row r="66" spans="1:11" x14ac:dyDescent="0.25">
      <c r="A66" s="6" t="s">
        <v>8</v>
      </c>
      <c r="E66" s="5">
        <v>7.63</v>
      </c>
      <c r="F66" s="5"/>
    </row>
    <row r="67" spans="1:11" x14ac:dyDescent="0.25">
      <c r="A67" t="s">
        <v>9</v>
      </c>
      <c r="E67" s="17">
        <f>E66*I6</f>
        <v>236.53</v>
      </c>
      <c r="K67" s="7" t="s">
        <v>10</v>
      </c>
    </row>
  </sheetData>
  <sheetProtection password="C5DF" sheet="1" objects="1" scenarios="1" selectLockedCells="1" selectUnlockedCells="1"/>
  <mergeCells count="13">
    <mergeCell ref="J13:L13"/>
    <mergeCell ref="J14:L14"/>
    <mergeCell ref="J15:L15"/>
    <mergeCell ref="D8:G8"/>
    <mergeCell ref="J9:L9"/>
    <mergeCell ref="J10:L10"/>
    <mergeCell ref="J11:L11"/>
    <mergeCell ref="J12:L12"/>
    <mergeCell ref="J16:L16"/>
    <mergeCell ref="J17:L17"/>
    <mergeCell ref="J18:L18"/>
    <mergeCell ref="D43:F43"/>
    <mergeCell ref="H43:L43"/>
  </mergeCells>
  <printOptions horizontalCentered="1"/>
  <pageMargins left="0.31496062992125984" right="0.31496062992125984" top="0.78740157480314965" bottom="0.78740157480314965" header="0.31496062992125984" footer="0.31496062992125984"/>
  <pageSetup paperSize="9" orientation="portrait" horizontalDpi="4294967293" r:id="rId1"/>
  <headerFooter>
    <oddHeader>&amp;R&amp;G</oddHeader>
    <oddFooter>&amp;RFormular Stand 14.10.2015</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Beispiel mit Erklärung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Renko Feldmann</dc:creator>
  <cp:lastModifiedBy>Manfred Nee</cp:lastModifiedBy>
  <cp:lastPrinted>2018-07-30T09:15:07Z</cp:lastPrinted>
  <dcterms:created xsi:type="dcterms:W3CDTF">2015-07-22T13:38:38Z</dcterms:created>
  <dcterms:modified xsi:type="dcterms:W3CDTF">2024-01-18T10:52:48Z</dcterms:modified>
</cp:coreProperties>
</file>